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90" windowWidth="20115" windowHeight="8250"/>
  </bookViews>
  <sheets>
    <sheet name="Чт2" sheetId="1" r:id="rId1"/>
  </sheets>
  <calcPr calcId="144525"/>
</workbook>
</file>

<file path=xl/calcChain.xml><?xml version="1.0" encoding="utf-8"?>
<calcChain xmlns="http://schemas.openxmlformats.org/spreadsheetml/2006/main">
  <c r="K9" i="1" l="1"/>
  <c r="F16" i="1"/>
  <c r="G16" i="1"/>
  <c r="K16" i="1"/>
  <c r="M16" i="1"/>
  <c r="N16" i="1"/>
  <c r="O16" i="1"/>
  <c r="P16" i="1"/>
  <c r="Q16" i="1"/>
  <c r="R16" i="1"/>
  <c r="S16" i="1"/>
  <c r="T18" i="1"/>
  <c r="V18" i="1"/>
  <c r="T19" i="1"/>
  <c r="V19" i="1"/>
  <c r="T20" i="1"/>
  <c r="V20" i="1"/>
  <c r="T21" i="1"/>
  <c r="V21" i="1"/>
  <c r="T22" i="1"/>
  <c r="V22" i="1"/>
  <c r="T23" i="1"/>
  <c r="V23" i="1"/>
  <c r="T24" i="1"/>
  <c r="V24" i="1"/>
  <c r="T25" i="1"/>
  <c r="V25" i="1"/>
  <c r="T26" i="1"/>
  <c r="V26" i="1"/>
  <c r="V27" i="1"/>
  <c r="T28" i="1"/>
  <c r="V28" i="1"/>
  <c r="T29" i="1"/>
  <c r="V29" i="1"/>
  <c r="T30" i="1"/>
  <c r="V30" i="1"/>
  <c r="T31" i="1"/>
  <c r="V31" i="1"/>
  <c r="T32" i="1"/>
  <c r="V32" i="1"/>
  <c r="T33" i="1"/>
  <c r="V33" i="1"/>
  <c r="T34" i="1"/>
  <c r="V34" i="1"/>
  <c r="T35" i="1"/>
  <c r="V35" i="1"/>
  <c r="T36" i="1"/>
  <c r="V36" i="1"/>
  <c r="V37" i="1"/>
  <c r="V38" i="1"/>
  <c r="T39" i="1"/>
  <c r="V39" i="1"/>
  <c r="T40" i="1"/>
  <c r="V40" i="1"/>
  <c r="T41" i="1" l="1"/>
  <c r="M9" i="1" s="1"/>
  <c r="N10" i="1" s="1"/>
</calcChain>
</file>

<file path=xl/sharedStrings.xml><?xml version="1.0" encoding="utf-8"?>
<sst xmlns="http://schemas.openxmlformats.org/spreadsheetml/2006/main" count="112" uniqueCount="86">
  <si>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</si>
  <si>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</si>
  <si>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</si>
  <si>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</si>
  <si>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</si>
  <si>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</si>
  <si>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Арсаева Х.М.</t>
  </si>
  <si>
    <t>Повар</t>
  </si>
  <si>
    <t>Кандрокова Ж.С</t>
  </si>
  <si>
    <t>Главный бухгалтер</t>
  </si>
  <si>
    <t>Итог:</t>
  </si>
  <si>
    <t>кг</t>
  </si>
  <si>
    <t>0,025</t>
  </si>
  <si>
    <t>пач</t>
  </si>
  <si>
    <t>Соль</t>
  </si>
  <si>
    <t>Чай</t>
  </si>
  <si>
    <t>Творог</t>
  </si>
  <si>
    <t>Сахар</t>
  </si>
  <si>
    <t>л</t>
  </si>
  <si>
    <t>Молоко</t>
  </si>
  <si>
    <t>шт</t>
  </si>
  <si>
    <t>Яйцо</t>
  </si>
  <si>
    <t>Хлеб</t>
  </si>
  <si>
    <t>ячневая</t>
  </si>
  <si>
    <t>Крупа</t>
  </si>
  <si>
    <t>Мука</t>
  </si>
  <si>
    <t>Мясо говяжье</t>
  </si>
  <si>
    <t>Томат</t>
  </si>
  <si>
    <t xml:space="preserve"> </t>
  </si>
  <si>
    <t>Сметана</t>
  </si>
  <si>
    <t>Морковь</t>
  </si>
  <si>
    <t>Картофель</t>
  </si>
  <si>
    <t>Горох</t>
  </si>
  <si>
    <t>Лук</t>
  </si>
  <si>
    <t>Масло раст</t>
  </si>
  <si>
    <t>70/80</t>
  </si>
  <si>
    <t>г</t>
  </si>
  <si>
    <t>Выход -вес порций</t>
  </si>
  <si>
    <t>Количество порций</t>
  </si>
  <si>
    <t>Гуляш с ячневым гарниром</t>
  </si>
  <si>
    <t>Суп гороховый со сметаной</t>
  </si>
  <si>
    <t>Полдник</t>
  </si>
  <si>
    <t>Обед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</si>
  <si>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</si>
  <si>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</si>
  <si>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</si>
  <si>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</si>
  <si>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</si>
  <si>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</si>
  <si>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</si>
  <si>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</si>
  <si>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</si>
  <si>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</si>
  <si>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</si>
  <si>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</si>
  <si>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</si>
  <si>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</si>
  <si>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</si>
  <si>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</si>
  <si>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</si>
  <si>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</si>
  <si>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</si>
  <si>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    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</si>
  <si>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</si>
  <si>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</si>
  <si>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</si>
  <si>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</si>
  <si>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</si>
  <si>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Меню-требование на выдачу продуктов питания № </t>
  </si>
  <si>
    <t xml:space="preserve">Утверждаю </t>
  </si>
  <si>
    <t xml:space="preserve">Суп молочныйпшенный </t>
  </si>
  <si>
    <t>Пшено</t>
  </si>
  <si>
    <t>Бутерброд с маслом</t>
  </si>
  <si>
    <t>Масло сливочн.</t>
  </si>
  <si>
    <t>Компот из яблок</t>
  </si>
  <si>
    <t>Яблоко</t>
  </si>
  <si>
    <t>Ватрушка</t>
  </si>
  <si>
    <t>Дрожжи</t>
  </si>
  <si>
    <t xml:space="preserve">Директор    </t>
  </si>
  <si>
    <t>Тарканова А.Р.</t>
  </si>
  <si>
    <t xml:space="preserve">Чай </t>
  </si>
  <si>
    <t>Салат капустно- свекольный</t>
  </si>
  <si>
    <t>Капуста</t>
  </si>
  <si>
    <t>Свекла</t>
  </si>
  <si>
    <t>0,026</t>
  </si>
  <si>
    <t>12.01.2023г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</si>
</sst>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5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2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right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2" fontId="1" fillId="0" borderId="10" xfId="0" applyNumberFormat="1" applyFont="1" applyBorder="1" applyAlignment="1">
      <alignment vertical="center" wrapText="1"/>
    </xf>
    <xf numFmtId="0" fontId="1" fillId="0" borderId="15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20" xfId="0" applyNumberFormat="1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2" fontId="1" fillId="0" borderId="22" xfId="0" applyNumberFormat="1" applyFont="1" applyBorder="1" applyAlignment="1">
      <alignment vertical="center" wrapText="1"/>
    </xf>
    <xf numFmtId="0" fontId="1" fillId="0" borderId="24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18" xfId="0" applyNumberFormat="1" applyFont="1" applyBorder="1" applyAlignment="1">
      <alignment horizontal="center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1" fillId="0" borderId="5" xfId="0" applyFont="1" applyBorder="1" applyAlignment="1">
      <alignment horizontal="center" vertical="center" wrapText="1"/>
    </xf>
    <xf numFmtId="2" fontId="1" fillId="0" borderId="18" xfId="0" applyNumberFormat="1" applyFont="1" applyBorder="1" applyAlignment="1">
      <alignment vertical="center" wrapText="1"/>
    </xf>
    <xf numFmtId="0" fontId="1" fillId="0" borderId="25" xfId="0" applyNumberFormat="1" applyFont="1" applyBorder="1" applyAlignment="1">
      <alignment horizontal="center" vertical="center" wrapText="1"/>
    </xf>
    <xf numFmtId="2" fontId="1" fillId="0" borderId="25" xfId="0" applyNumberFormat="1" applyFont="1" applyBorder="1" applyAlignment="1"/>
    <xf numFmtId="0" fontId="1" fillId="0" borderId="25" xfId="0" applyNumberFormat="1" applyFont="1" applyBorder="1"/>
    <xf numFmtId="2" fontId="1" fillId="0" borderId="25" xfId="0" applyNumberFormat="1" applyFont="1" applyBorder="1"/>
    <xf numFmtId="164" fontId="1" fillId="0" borderId="5" xfId="0" applyNumberFormat="1" applyFont="1" applyBorder="1" applyAlignment="1">
      <alignment horizontal="center" vertical="center" wrapText="1"/>
    </xf>
    <xf numFmtId="0" fontId="1" fillId="0" borderId="25" xfId="0" applyNumberFormat="1" applyFont="1" applyBorder="1" applyAlignment="1"/>
    <xf numFmtId="2" fontId="1" fillId="0" borderId="26" xfId="0" applyNumberFormat="1" applyFont="1" applyBorder="1" applyAlignment="1">
      <alignment horizontal="right" vertical="center"/>
    </xf>
    <xf numFmtId="0" fontId="1" fillId="0" borderId="17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9" xfId="0" applyNumberFormat="1" applyFont="1" applyBorder="1" applyAlignment="1">
      <alignment horizontal="center"/>
    </xf>
    <xf numFmtId="2" fontId="1" fillId="0" borderId="26" xfId="0" applyNumberFormat="1" applyFont="1" applyBorder="1"/>
    <xf numFmtId="0" fontId="1" fillId="0" borderId="4" xfId="0" applyFont="1" applyBorder="1" applyAlignment="1"/>
    <xf numFmtId="0" fontId="1" fillId="0" borderId="23" xfId="0" applyFont="1" applyBorder="1" applyAlignment="1"/>
    <xf numFmtId="1" fontId="1" fillId="0" borderId="5" xfId="0" applyNumberFormat="1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4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left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23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14" xfId="0" applyFont="1" applyBorder="1" applyAlignment="1">
      <alignment vertical="center" wrapText="1"/>
    </xf>
    <xf numFmtId="0" fontId="1" fillId="0" borderId="13" xfId="0" applyFont="1" applyBorder="1" applyAlignment="1">
      <alignment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18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2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23" xfId="0" applyFont="1" applyBorder="1" applyAlignment="1"/>
    <xf numFmtId="0" fontId="1" fillId="0" borderId="4" xfId="0" applyFont="1" applyBorder="1" applyAlignment="1"/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2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29" xfId="0" applyFont="1" applyBorder="1" applyAlignment="1">
      <alignment horizontal="left" vertical="center" wrapText="1"/>
    </xf>
    <xf numFmtId="0" fontId="1" fillId="0" borderId="27" xfId="0" applyFont="1" applyBorder="1" applyAlignment="1">
      <alignment horizontal="left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40" xfId="0" applyNumberFormat="1" applyFont="1" applyBorder="1" applyAlignment="1">
      <alignment horizontal="center" vertical="center"/>
    </xf>
    <xf numFmtId="0" fontId="1" fillId="0" borderId="38" xfId="0" applyNumberFormat="1" applyFont="1" applyBorder="1" applyAlignment="1">
      <alignment horizontal="center" vertical="center"/>
    </xf>
    <xf numFmtId="0" fontId="1" fillId="0" borderId="45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2" fontId="1" fillId="0" borderId="45" xfId="0" applyNumberFormat="1" applyFont="1" applyBorder="1" applyAlignment="1">
      <alignment horizontal="center" vertical="center" wrapText="1"/>
    </xf>
    <xf numFmtId="0" fontId="1" fillId="0" borderId="54" xfId="0" applyFont="1" applyBorder="1" applyAlignment="1">
      <alignment horizontal="center" vertical="center" wrapText="1"/>
    </xf>
    <xf numFmtId="0" fontId="1" fillId="0" borderId="52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51" xfId="0" applyFont="1" applyBorder="1" applyAlignment="1">
      <alignment horizontal="center" vertical="center" wrapText="1"/>
    </xf>
    <xf numFmtId="0" fontId="1" fillId="0" borderId="5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45"/>
  <sheetViews>
    <sheetView tabSelected="1" topLeftCell="B1" zoomScale="80" zoomScaleNormal="80" workbookViewId="0">
      <selection activeCell="W24" sqref="W24"/>
    </sheetView>
  </sheetViews>
  <sheetFormatPr defaultRowHeight="18.75" x14ac:dyDescent="0.2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2.85546875" style="1" customWidth="1"/>
    <col min="12" max="12" width="13.7109375" style="1" customWidth="1"/>
    <col min="13" max="14" width="12.85546875" style="1" customWidth="1"/>
    <col min="15" max="15" width="13.28515625" style="1" customWidth="1"/>
    <col min="16" max="19" width="12.5703125" style="1" customWidth="1"/>
    <col min="20" max="20" width="10.7109375" style="1" customWidth="1"/>
    <col min="21" max="21" width="11.28515625" style="1" customWidth="1"/>
    <col min="22" max="22" width="10.7109375" style="1" customWidth="1"/>
    <col min="23" max="16384" width="9.140625" style="1"/>
  </cols>
  <sheetData>
    <row r="1" spans="2:22" ht="15" customHeight="1" x14ac:dyDescent="0.25">
      <c r="B1" s="1" t="s">
        <v>69</v>
      </c>
      <c r="G1" s="131" t="s">
        <v>68</v>
      </c>
      <c r="H1" s="131"/>
      <c r="I1" s="131"/>
      <c r="J1" s="131"/>
      <c r="K1" s="131"/>
      <c r="L1" s="131"/>
      <c r="M1" s="131"/>
      <c r="N1" s="68"/>
    </row>
    <row r="2" spans="2:22" ht="15" customHeight="1" x14ac:dyDescent="0.3">
      <c r="B2" s="1" t="s">
        <v>78</v>
      </c>
      <c r="C2" s="72" t="s">
        <v>67</v>
      </c>
      <c r="D2" s="72"/>
      <c r="E2" s="130" t="s">
        <v>79</v>
      </c>
      <c r="F2" s="130"/>
      <c r="G2" s="131" t="s">
        <v>66</v>
      </c>
      <c r="H2" s="131"/>
      <c r="I2" s="131"/>
      <c r="J2" s="131"/>
      <c r="K2" s="72" t="s">
        <v>65</v>
      </c>
      <c r="L2" s="72"/>
      <c r="M2" s="72"/>
      <c r="O2" s="72" t="s">
        <v>64</v>
      </c>
      <c r="P2" s="72"/>
      <c r="Q2" s="60"/>
      <c r="R2" s="72" t="s">
        <v>1</v>
      </c>
      <c r="S2" s="72"/>
      <c r="T2" s="141" t="s">
        <v>63</v>
      </c>
      <c r="U2" s="141"/>
    </row>
    <row r="3" spans="2:22" ht="15" customHeight="1" x14ac:dyDescent="0.3">
      <c r="C3" s="60"/>
      <c r="D3" s="60"/>
      <c r="E3" s="60"/>
      <c r="F3" s="60"/>
      <c r="N3" s="60"/>
      <c r="O3" s="60"/>
      <c r="P3" s="60"/>
      <c r="Q3" s="60"/>
      <c r="R3" s="60"/>
      <c r="S3" s="60"/>
      <c r="T3" s="67"/>
      <c r="U3" s="67"/>
    </row>
    <row r="4" spans="2:22" ht="38.25" thickBot="1" x14ac:dyDescent="0.3">
      <c r="B4" s="66" t="s">
        <v>85</v>
      </c>
      <c r="G4" s="60"/>
      <c r="H4" s="65"/>
      <c r="I4" s="60"/>
      <c r="J4" s="65"/>
      <c r="K4" s="60" t="s">
        <v>62</v>
      </c>
      <c r="S4" s="72" t="s">
        <v>61</v>
      </c>
      <c r="T4" s="72"/>
    </row>
    <row r="5" spans="2:22" ht="15" customHeight="1" x14ac:dyDescent="0.25">
      <c r="B5" s="133" t="s">
        <v>60</v>
      </c>
      <c r="C5" s="94"/>
      <c r="D5" s="118" t="s">
        <v>59</v>
      </c>
      <c r="E5" s="119"/>
      <c r="F5" s="118" t="s">
        <v>58</v>
      </c>
      <c r="G5" s="137"/>
      <c r="H5" s="137"/>
      <c r="I5" s="137"/>
      <c r="J5" s="137"/>
      <c r="K5" s="118" t="s">
        <v>57</v>
      </c>
      <c r="L5" s="119"/>
      <c r="M5" s="137" t="s">
        <v>56</v>
      </c>
      <c r="N5" s="119"/>
      <c r="O5" s="118" t="s">
        <v>55</v>
      </c>
      <c r="P5" s="119"/>
      <c r="Q5" s="3"/>
      <c r="S5" s="140" t="s">
        <v>54</v>
      </c>
      <c r="T5" s="140"/>
    </row>
    <row r="6" spans="2:22" x14ac:dyDescent="0.25">
      <c r="B6" s="134"/>
      <c r="C6" s="135"/>
      <c r="D6" s="120"/>
      <c r="E6" s="121"/>
      <c r="F6" s="120"/>
      <c r="G6" s="138"/>
      <c r="H6" s="138"/>
      <c r="I6" s="138"/>
      <c r="J6" s="138"/>
      <c r="K6" s="120"/>
      <c r="L6" s="121"/>
      <c r="M6" s="138"/>
      <c r="N6" s="121"/>
      <c r="O6" s="120"/>
      <c r="P6" s="121"/>
      <c r="Q6" s="3"/>
      <c r="S6" s="140">
        <v>504202</v>
      </c>
      <c r="T6" s="140"/>
    </row>
    <row r="7" spans="2:22" ht="19.5" customHeight="1" thickBot="1" x14ac:dyDescent="0.3">
      <c r="B7" s="136"/>
      <c r="C7" s="99"/>
      <c r="D7" s="120"/>
      <c r="E7" s="121"/>
      <c r="F7" s="120"/>
      <c r="G7" s="138"/>
      <c r="H7" s="138"/>
      <c r="I7" s="138"/>
      <c r="J7" s="138"/>
      <c r="K7" s="120"/>
      <c r="L7" s="121"/>
      <c r="M7" s="138"/>
      <c r="N7" s="121"/>
      <c r="O7" s="120"/>
      <c r="P7" s="121"/>
      <c r="Q7" s="3"/>
    </row>
    <row r="8" spans="2:22" ht="63" customHeight="1" thickBot="1" x14ac:dyDescent="0.3">
      <c r="B8" s="64" t="s">
        <v>53</v>
      </c>
      <c r="C8" s="63" t="s">
        <v>52</v>
      </c>
      <c r="D8" s="122"/>
      <c r="E8" s="123"/>
      <c r="F8" s="122"/>
      <c r="G8" s="139"/>
      <c r="H8" s="139"/>
      <c r="I8" s="139"/>
      <c r="J8" s="139"/>
      <c r="K8" s="122"/>
      <c r="L8" s="123"/>
      <c r="M8" s="139"/>
      <c r="N8" s="123"/>
      <c r="O8" s="122"/>
      <c r="P8" s="123"/>
      <c r="Q8" s="3"/>
    </row>
    <row r="9" spans="2:22" ht="24" customHeight="1" thickBot="1" x14ac:dyDescent="0.3">
      <c r="B9" s="124"/>
      <c r="C9" s="125"/>
      <c r="D9" s="126">
        <v>55</v>
      </c>
      <c r="E9" s="127"/>
      <c r="F9" s="128">
        <v>114</v>
      </c>
      <c r="G9" s="129"/>
      <c r="H9" s="129"/>
      <c r="I9" s="129"/>
      <c r="J9" s="129"/>
      <c r="K9" s="132">
        <f>SUM(F9)*D9</f>
        <v>6270</v>
      </c>
      <c r="L9" s="84"/>
      <c r="M9" s="83">
        <f>SUM(T41)/O9</f>
        <v>54.304101265822787</v>
      </c>
      <c r="N9" s="84"/>
      <c r="O9" s="116">
        <v>79</v>
      </c>
      <c r="P9" s="117"/>
      <c r="Q9" s="3"/>
    </row>
    <row r="10" spans="2:22" ht="24.75" customHeight="1" thickBot="1" x14ac:dyDescent="0.3">
      <c r="B10" s="60"/>
      <c r="C10" s="60"/>
      <c r="D10" s="115" t="s">
        <v>51</v>
      </c>
      <c r="E10" s="113"/>
      <c r="F10" s="113"/>
      <c r="G10" s="113"/>
      <c r="H10" s="113"/>
      <c r="I10" s="113"/>
      <c r="J10" s="113"/>
      <c r="K10" s="113"/>
      <c r="L10" s="113"/>
      <c r="M10" s="114"/>
      <c r="N10" s="83">
        <f>M9*O9</f>
        <v>4290.0240000000003</v>
      </c>
      <c r="O10" s="83"/>
      <c r="P10" s="84"/>
      <c r="Q10" s="3"/>
    </row>
    <row r="11" spans="2:22" ht="19.5" thickBot="1" x14ac:dyDescent="0.3"/>
    <row r="12" spans="2:22" ht="21" customHeight="1" thickBot="1" x14ac:dyDescent="0.3">
      <c r="B12" s="118" t="s">
        <v>50</v>
      </c>
      <c r="C12" s="119"/>
      <c r="D12" s="119" t="s">
        <v>49</v>
      </c>
      <c r="E12" s="105" t="s">
        <v>48</v>
      </c>
      <c r="F12" s="115" t="s">
        <v>47</v>
      </c>
      <c r="G12" s="113"/>
      <c r="H12" s="113"/>
      <c r="I12" s="113"/>
      <c r="J12" s="113"/>
      <c r="K12" s="113"/>
      <c r="L12" s="113"/>
      <c r="M12" s="113"/>
      <c r="N12" s="113"/>
      <c r="O12" s="113"/>
      <c r="P12" s="113"/>
      <c r="Q12" s="113"/>
      <c r="R12" s="113"/>
      <c r="S12" s="114"/>
      <c r="T12" s="102" t="s">
        <v>46</v>
      </c>
      <c r="U12" s="105" t="s">
        <v>45</v>
      </c>
      <c r="V12" s="108" t="s">
        <v>44</v>
      </c>
    </row>
    <row r="13" spans="2:22" ht="17.25" customHeight="1" thickBot="1" x14ac:dyDescent="0.3">
      <c r="B13" s="120"/>
      <c r="C13" s="121"/>
      <c r="D13" s="121"/>
      <c r="E13" s="106"/>
      <c r="F13" s="115" t="s">
        <v>43</v>
      </c>
      <c r="G13" s="113"/>
      <c r="H13" s="113"/>
      <c r="I13" s="113"/>
      <c r="J13" s="113"/>
      <c r="K13" s="113"/>
      <c r="L13" s="115" t="s">
        <v>42</v>
      </c>
      <c r="M13" s="113"/>
      <c r="N13" s="113"/>
      <c r="O13" s="113"/>
      <c r="P13" s="114"/>
      <c r="Q13" s="113" t="s">
        <v>41</v>
      </c>
      <c r="R13" s="113"/>
      <c r="S13" s="114"/>
      <c r="T13" s="103"/>
      <c r="U13" s="106"/>
      <c r="V13" s="109"/>
    </row>
    <row r="14" spans="2:22" ht="94.5" customHeight="1" thickBot="1" x14ac:dyDescent="0.3">
      <c r="B14" s="120"/>
      <c r="C14" s="121"/>
      <c r="D14" s="121"/>
      <c r="E14" s="106"/>
      <c r="F14" s="59" t="s">
        <v>70</v>
      </c>
      <c r="G14" s="111" t="s">
        <v>80</v>
      </c>
      <c r="H14" s="111"/>
      <c r="I14" s="111"/>
      <c r="J14" s="111"/>
      <c r="K14" s="58" t="s">
        <v>72</v>
      </c>
      <c r="L14" s="69" t="s">
        <v>81</v>
      </c>
      <c r="M14" s="57" t="s">
        <v>40</v>
      </c>
      <c r="N14" s="57" t="s">
        <v>39</v>
      </c>
      <c r="O14" s="57" t="s">
        <v>22</v>
      </c>
      <c r="P14" s="61" t="s">
        <v>74</v>
      </c>
      <c r="Q14" s="62" t="s">
        <v>76</v>
      </c>
      <c r="R14" s="57" t="s">
        <v>15</v>
      </c>
      <c r="S14" s="56" t="s">
        <v>14</v>
      </c>
      <c r="T14" s="103"/>
      <c r="U14" s="106"/>
      <c r="V14" s="109"/>
    </row>
    <row r="15" spans="2:22" ht="15.75" customHeight="1" thickBot="1" x14ac:dyDescent="0.3">
      <c r="B15" s="122"/>
      <c r="C15" s="123"/>
      <c r="D15" s="123"/>
      <c r="E15" s="107"/>
      <c r="F15" s="55"/>
      <c r="G15" s="112"/>
      <c r="H15" s="112"/>
      <c r="I15" s="112"/>
      <c r="J15" s="112"/>
      <c r="K15" s="54"/>
      <c r="L15" s="54"/>
      <c r="M15" s="54"/>
      <c r="N15" s="54"/>
      <c r="O15" s="54"/>
      <c r="P15" s="54"/>
      <c r="Q15" s="54"/>
      <c r="R15" s="54"/>
      <c r="S15" s="53"/>
      <c r="T15" s="104"/>
      <c r="U15" s="107"/>
      <c r="V15" s="110"/>
    </row>
    <row r="16" spans="2:22" x14ac:dyDescent="0.25">
      <c r="B16" s="92" t="s">
        <v>38</v>
      </c>
      <c r="C16" s="93"/>
      <c r="D16" s="52"/>
      <c r="E16" s="47"/>
      <c r="F16" s="51">
        <f>SUM(O9)</f>
        <v>79</v>
      </c>
      <c r="G16" s="94">
        <f>SUM(O9)</f>
        <v>79</v>
      </c>
      <c r="H16" s="95"/>
      <c r="I16" s="95"/>
      <c r="J16" s="96"/>
      <c r="K16" s="50">
        <f>SUM(O9)</f>
        <v>79</v>
      </c>
      <c r="L16" s="50">
        <v>79</v>
      </c>
      <c r="M16" s="50">
        <f>SUM(O9)</f>
        <v>79</v>
      </c>
      <c r="N16" s="50">
        <f>SUM(O9)</f>
        <v>79</v>
      </c>
      <c r="O16" s="50">
        <f>SUM(O9)</f>
        <v>79</v>
      </c>
      <c r="P16" s="50">
        <f>SUM(O9)</f>
        <v>79</v>
      </c>
      <c r="Q16" s="50">
        <f>SUM(O9)</f>
        <v>79</v>
      </c>
      <c r="R16" s="50">
        <f>SUM(O9)</f>
        <v>79</v>
      </c>
      <c r="S16" s="49">
        <f>SUM(O9)</f>
        <v>79</v>
      </c>
      <c r="T16" s="48"/>
      <c r="U16" s="47"/>
      <c r="V16" s="46"/>
    </row>
    <row r="17" spans="1:23" ht="19.5" thickBot="1" x14ac:dyDescent="0.3">
      <c r="B17" s="97" t="s">
        <v>37</v>
      </c>
      <c r="C17" s="98"/>
      <c r="D17" s="45"/>
      <c r="E17" s="12" t="s">
        <v>36</v>
      </c>
      <c r="F17" s="44">
        <v>200</v>
      </c>
      <c r="G17" s="99">
        <v>200</v>
      </c>
      <c r="H17" s="100"/>
      <c r="I17" s="100"/>
      <c r="J17" s="101"/>
      <c r="K17" s="43">
        <v>35</v>
      </c>
      <c r="L17" s="43">
        <v>40</v>
      </c>
      <c r="M17" s="43">
        <v>200</v>
      </c>
      <c r="N17" s="43" t="s">
        <v>35</v>
      </c>
      <c r="O17" s="43">
        <v>50</v>
      </c>
      <c r="P17" s="43">
        <v>200</v>
      </c>
      <c r="Q17" s="43">
        <v>60</v>
      </c>
      <c r="R17" s="43">
        <v>200</v>
      </c>
      <c r="S17" s="42">
        <v>4</v>
      </c>
      <c r="T17" s="41"/>
      <c r="U17" s="12"/>
      <c r="V17" s="40"/>
    </row>
    <row r="18" spans="1:23" x14ac:dyDescent="0.3">
      <c r="A18" s="1">
        <v>1</v>
      </c>
      <c r="B18" s="90" t="s">
        <v>34</v>
      </c>
      <c r="C18" s="91"/>
      <c r="D18" s="29">
        <v>105</v>
      </c>
      <c r="E18" s="24" t="s">
        <v>18</v>
      </c>
      <c r="F18" s="28"/>
      <c r="G18" s="87"/>
      <c r="H18" s="88"/>
      <c r="I18" s="88"/>
      <c r="J18" s="89"/>
      <c r="K18" s="26"/>
      <c r="L18" s="26">
        <v>1E-3</v>
      </c>
      <c r="M18" s="26">
        <v>2E-3</v>
      </c>
      <c r="N18" s="26"/>
      <c r="O18" s="26"/>
      <c r="P18" s="26"/>
      <c r="Q18" s="26">
        <v>0.01</v>
      </c>
      <c r="R18" s="26"/>
      <c r="S18" s="22"/>
      <c r="T18" s="8">
        <f t="shared" ref="T18:T26" si="0">SUM(F18:S18)</f>
        <v>1.3000000000000001E-2</v>
      </c>
      <c r="U18" s="7">
        <v>1</v>
      </c>
      <c r="V18" s="6">
        <f t="shared" ref="V18:V36" si="1">SUM(U18)*D18</f>
        <v>105</v>
      </c>
    </row>
    <row r="19" spans="1:23" x14ac:dyDescent="0.3">
      <c r="A19" s="1">
        <v>2</v>
      </c>
      <c r="B19" s="90" t="s">
        <v>33</v>
      </c>
      <c r="C19" s="91"/>
      <c r="D19" s="29">
        <v>27</v>
      </c>
      <c r="E19" s="24" t="s">
        <v>11</v>
      </c>
      <c r="F19" s="28"/>
      <c r="G19" s="87"/>
      <c r="H19" s="88"/>
      <c r="I19" s="88"/>
      <c r="J19" s="89"/>
      <c r="K19" s="26"/>
      <c r="L19" s="26">
        <v>2E-3</v>
      </c>
      <c r="M19" s="26">
        <v>3.0000000000000001E-3</v>
      </c>
      <c r="N19" s="26">
        <v>3.0000000000000001E-3</v>
      </c>
      <c r="O19" s="26"/>
      <c r="P19" s="26"/>
      <c r="Q19" s="26"/>
      <c r="R19" s="26"/>
      <c r="S19" s="22"/>
      <c r="T19" s="8">
        <f t="shared" si="0"/>
        <v>8.0000000000000002E-3</v>
      </c>
      <c r="U19" s="7">
        <v>0.5</v>
      </c>
      <c r="V19" s="6">
        <f t="shared" si="1"/>
        <v>13.5</v>
      </c>
    </row>
    <row r="20" spans="1:23" x14ac:dyDescent="0.3">
      <c r="A20" s="1">
        <v>3</v>
      </c>
      <c r="B20" s="90" t="s">
        <v>32</v>
      </c>
      <c r="C20" s="91"/>
      <c r="D20" s="29">
        <v>47</v>
      </c>
      <c r="E20" s="24" t="s">
        <v>11</v>
      </c>
      <c r="F20" s="28"/>
      <c r="G20" s="87"/>
      <c r="H20" s="88"/>
      <c r="I20" s="88"/>
      <c r="J20" s="89"/>
      <c r="K20" s="26"/>
      <c r="L20" s="26"/>
      <c r="M20" s="26">
        <v>0.03</v>
      </c>
      <c r="N20" s="26"/>
      <c r="O20" s="26"/>
      <c r="P20" s="26"/>
      <c r="Q20" s="26"/>
      <c r="R20" s="26"/>
      <c r="S20" s="22"/>
      <c r="T20" s="8">
        <f t="shared" si="0"/>
        <v>0.03</v>
      </c>
      <c r="U20" s="7">
        <v>2.5</v>
      </c>
      <c r="V20" s="6">
        <f t="shared" si="1"/>
        <v>117.5</v>
      </c>
    </row>
    <row r="21" spans="1:23" x14ac:dyDescent="0.3">
      <c r="A21" s="1">
        <v>5</v>
      </c>
      <c r="B21" s="90" t="s">
        <v>31</v>
      </c>
      <c r="C21" s="91"/>
      <c r="D21" s="29">
        <v>28</v>
      </c>
      <c r="E21" s="24" t="s">
        <v>11</v>
      </c>
      <c r="F21" s="28"/>
      <c r="G21" s="87"/>
      <c r="H21" s="88"/>
      <c r="I21" s="88"/>
      <c r="J21" s="89"/>
      <c r="K21" s="26"/>
      <c r="L21" s="26"/>
      <c r="M21" s="26">
        <v>5.5E-2</v>
      </c>
      <c r="N21" s="26"/>
      <c r="O21" s="26"/>
      <c r="P21" s="26"/>
      <c r="Q21" s="26"/>
      <c r="R21" s="26"/>
      <c r="S21" s="22"/>
      <c r="T21" s="8">
        <f t="shared" si="0"/>
        <v>5.5E-2</v>
      </c>
      <c r="U21" s="7">
        <v>4</v>
      </c>
      <c r="V21" s="6">
        <f t="shared" si="1"/>
        <v>112</v>
      </c>
    </row>
    <row r="22" spans="1:23" x14ac:dyDescent="0.3">
      <c r="A22" s="1">
        <v>6</v>
      </c>
      <c r="B22" s="90" t="s">
        <v>30</v>
      </c>
      <c r="C22" s="91"/>
      <c r="D22" s="29">
        <v>37</v>
      </c>
      <c r="E22" s="24" t="s">
        <v>11</v>
      </c>
      <c r="F22" s="28"/>
      <c r="G22" s="87"/>
      <c r="H22" s="88"/>
      <c r="I22" s="88"/>
      <c r="J22" s="89"/>
      <c r="K22" s="26"/>
      <c r="L22" s="26"/>
      <c r="M22" s="26">
        <v>3.0000000000000001E-3</v>
      </c>
      <c r="N22" s="26">
        <v>3.0000000000000001E-3</v>
      </c>
      <c r="O22" s="26"/>
      <c r="P22" s="26"/>
      <c r="Q22" s="26"/>
      <c r="R22" s="26"/>
      <c r="S22" s="22"/>
      <c r="T22" s="8">
        <f t="shared" si="0"/>
        <v>6.0000000000000001E-3</v>
      </c>
      <c r="U22" s="7">
        <v>0.5</v>
      </c>
      <c r="V22" s="6">
        <f t="shared" si="1"/>
        <v>18.5</v>
      </c>
    </row>
    <row r="23" spans="1:23" x14ac:dyDescent="0.3">
      <c r="A23" s="1">
        <v>7</v>
      </c>
      <c r="B23" s="90" t="s">
        <v>29</v>
      </c>
      <c r="C23" s="91"/>
      <c r="D23" s="29">
        <v>144</v>
      </c>
      <c r="E23" s="24" t="s">
        <v>11</v>
      </c>
      <c r="F23" s="28"/>
      <c r="G23" s="87"/>
      <c r="H23" s="88"/>
      <c r="I23" s="88"/>
      <c r="J23" s="89"/>
      <c r="K23" s="26"/>
      <c r="L23" s="26"/>
      <c r="M23" s="26">
        <v>3.0000000000000001E-3</v>
      </c>
      <c r="N23" s="26"/>
      <c r="O23" s="26"/>
      <c r="P23" s="26"/>
      <c r="Q23" s="26"/>
      <c r="R23" s="26"/>
      <c r="S23" s="22"/>
      <c r="T23" s="8">
        <f t="shared" si="0"/>
        <v>3.0000000000000001E-3</v>
      </c>
      <c r="U23" s="7">
        <v>0.3</v>
      </c>
      <c r="V23" s="6">
        <f t="shared" si="1"/>
        <v>43.199999999999996</v>
      </c>
      <c r="W23" s="1" t="s">
        <v>28</v>
      </c>
    </row>
    <row r="24" spans="1:23" x14ac:dyDescent="0.3">
      <c r="A24" s="1">
        <v>8</v>
      </c>
      <c r="B24" s="85" t="s">
        <v>27</v>
      </c>
      <c r="C24" s="86"/>
      <c r="D24" s="29">
        <v>33</v>
      </c>
      <c r="E24" s="24" t="s">
        <v>13</v>
      </c>
      <c r="F24" s="28"/>
      <c r="G24" s="87"/>
      <c r="H24" s="88"/>
      <c r="I24" s="88"/>
      <c r="J24" s="89"/>
      <c r="K24" s="26"/>
      <c r="L24" s="26"/>
      <c r="M24" s="26">
        <v>2E-3</v>
      </c>
      <c r="N24" s="26">
        <v>2E-3</v>
      </c>
      <c r="O24" s="26"/>
      <c r="P24" s="26"/>
      <c r="Q24" s="26"/>
      <c r="R24" s="26"/>
      <c r="S24" s="22"/>
      <c r="T24" s="8">
        <f t="shared" si="0"/>
        <v>4.0000000000000001E-3</v>
      </c>
      <c r="U24" s="39">
        <v>2</v>
      </c>
      <c r="V24" s="6">
        <f t="shared" si="1"/>
        <v>66</v>
      </c>
    </row>
    <row r="25" spans="1:23" ht="15.75" customHeight="1" x14ac:dyDescent="0.3">
      <c r="A25" s="1">
        <v>9</v>
      </c>
      <c r="B25" s="85" t="s">
        <v>26</v>
      </c>
      <c r="C25" s="86"/>
      <c r="D25" s="29">
        <v>450</v>
      </c>
      <c r="E25" s="24" t="s">
        <v>11</v>
      </c>
      <c r="F25" s="28"/>
      <c r="G25" s="87"/>
      <c r="H25" s="88"/>
      <c r="I25" s="88"/>
      <c r="J25" s="89"/>
      <c r="K25" s="26"/>
      <c r="L25" s="26"/>
      <c r="M25" s="26"/>
      <c r="N25" s="26">
        <v>6.5000000000000002E-2</v>
      </c>
      <c r="O25" s="26"/>
      <c r="P25" s="26"/>
      <c r="Q25" s="26"/>
      <c r="R25" s="26"/>
      <c r="S25" s="22"/>
      <c r="T25" s="8">
        <f t="shared" si="0"/>
        <v>6.5000000000000002E-2</v>
      </c>
      <c r="U25" s="7">
        <v>5</v>
      </c>
      <c r="V25" s="6">
        <f t="shared" si="1"/>
        <v>2250</v>
      </c>
    </row>
    <row r="26" spans="1:23" ht="15.75" customHeight="1" x14ac:dyDescent="0.3">
      <c r="A26" s="1">
        <v>10</v>
      </c>
      <c r="B26" s="38" t="s">
        <v>25</v>
      </c>
      <c r="C26" s="37"/>
      <c r="D26" s="36">
        <v>29</v>
      </c>
      <c r="E26" s="24" t="s">
        <v>11</v>
      </c>
      <c r="F26" s="28"/>
      <c r="G26" s="35"/>
      <c r="H26" s="34"/>
      <c r="I26" s="34"/>
      <c r="J26" s="33"/>
      <c r="K26" s="26"/>
      <c r="L26" s="26"/>
      <c r="M26" s="26"/>
      <c r="N26" s="26">
        <v>3.0000000000000001E-3</v>
      </c>
      <c r="O26" s="26"/>
      <c r="P26" s="26"/>
      <c r="Q26" s="26">
        <v>3.5000000000000003E-2</v>
      </c>
      <c r="R26" s="26"/>
      <c r="S26" s="22"/>
      <c r="T26" s="8">
        <f t="shared" si="0"/>
        <v>3.8000000000000006E-2</v>
      </c>
      <c r="U26" s="7">
        <v>3</v>
      </c>
      <c r="V26" s="6">
        <f t="shared" si="1"/>
        <v>87</v>
      </c>
    </row>
    <row r="27" spans="1:23" ht="15.75" customHeight="1" x14ac:dyDescent="0.3">
      <c r="A27" s="1">
        <v>11</v>
      </c>
      <c r="B27" s="38" t="s">
        <v>24</v>
      </c>
      <c r="C27" s="37" t="s">
        <v>23</v>
      </c>
      <c r="D27" s="36">
        <v>32</v>
      </c>
      <c r="E27" s="24" t="s">
        <v>11</v>
      </c>
      <c r="F27" s="28"/>
      <c r="G27" s="35"/>
      <c r="H27" s="34"/>
      <c r="I27" s="34"/>
      <c r="J27" s="33"/>
      <c r="K27" s="26"/>
      <c r="L27" s="26"/>
      <c r="M27" s="26"/>
      <c r="N27" s="26">
        <v>2.5000000000000001E-2</v>
      </c>
      <c r="O27" s="26"/>
      <c r="P27" s="26"/>
      <c r="Q27" s="26"/>
      <c r="R27" s="26"/>
      <c r="S27" s="22"/>
      <c r="T27" s="8" t="s">
        <v>12</v>
      </c>
      <c r="U27" s="7">
        <v>2.5</v>
      </c>
      <c r="V27" s="6">
        <f t="shared" si="1"/>
        <v>80</v>
      </c>
    </row>
    <row r="28" spans="1:23" x14ac:dyDescent="0.3">
      <c r="A28" s="1">
        <v>12</v>
      </c>
      <c r="B28" s="85" t="s">
        <v>22</v>
      </c>
      <c r="C28" s="86"/>
      <c r="D28" s="32">
        <v>41.67</v>
      </c>
      <c r="E28" s="24" t="s">
        <v>11</v>
      </c>
      <c r="F28" s="31"/>
      <c r="G28" s="87"/>
      <c r="H28" s="88"/>
      <c r="I28" s="88"/>
      <c r="J28" s="89"/>
      <c r="K28" s="26">
        <v>0.03</v>
      </c>
      <c r="L28" s="26"/>
      <c r="M28" s="26"/>
      <c r="N28" s="26"/>
      <c r="O28" s="26">
        <v>0.05</v>
      </c>
      <c r="P28" s="26"/>
      <c r="Q28" s="26"/>
      <c r="R28" s="26"/>
      <c r="S28" s="22"/>
      <c r="T28" s="8">
        <f t="shared" ref="T28:T36" si="2">SUM(F28:S28)</f>
        <v>0.08</v>
      </c>
      <c r="U28" s="7">
        <v>7.2</v>
      </c>
      <c r="V28" s="6">
        <f t="shared" si="1"/>
        <v>300.024</v>
      </c>
    </row>
    <row r="29" spans="1:23" x14ac:dyDescent="0.3">
      <c r="A29" s="1">
        <v>13</v>
      </c>
      <c r="B29" s="85" t="s">
        <v>21</v>
      </c>
      <c r="C29" s="86"/>
      <c r="D29" s="29">
        <v>8</v>
      </c>
      <c r="E29" s="24" t="s">
        <v>20</v>
      </c>
      <c r="F29" s="28"/>
      <c r="G29" s="87"/>
      <c r="H29" s="88"/>
      <c r="I29" s="88"/>
      <c r="J29" s="89"/>
      <c r="K29" s="26"/>
      <c r="L29" s="26"/>
      <c r="M29" s="26"/>
      <c r="N29" s="26"/>
      <c r="O29" s="26"/>
      <c r="P29" s="26"/>
      <c r="Q29" s="26">
        <v>5.0000000000000001E-3</v>
      </c>
      <c r="R29" s="26"/>
      <c r="S29" s="22"/>
      <c r="T29" s="8">
        <f t="shared" si="2"/>
        <v>5.0000000000000001E-3</v>
      </c>
      <c r="U29" s="30">
        <v>15</v>
      </c>
      <c r="V29" s="6">
        <f t="shared" si="1"/>
        <v>120</v>
      </c>
    </row>
    <row r="30" spans="1:23" x14ac:dyDescent="0.3">
      <c r="A30" s="1">
        <v>14</v>
      </c>
      <c r="B30" s="85" t="s">
        <v>19</v>
      </c>
      <c r="C30" s="86"/>
      <c r="D30" s="29">
        <v>65</v>
      </c>
      <c r="E30" s="24" t="s">
        <v>18</v>
      </c>
      <c r="F30" s="28">
        <v>0.04</v>
      </c>
      <c r="G30" s="87"/>
      <c r="H30" s="88"/>
      <c r="I30" s="88"/>
      <c r="J30" s="89"/>
      <c r="K30" s="26"/>
      <c r="L30" s="26"/>
      <c r="M30" s="26"/>
      <c r="N30" s="26"/>
      <c r="O30" s="26"/>
      <c r="P30" s="26"/>
      <c r="Q30" s="26">
        <v>0.01</v>
      </c>
      <c r="R30" s="26"/>
      <c r="S30" s="22"/>
      <c r="T30" s="8">
        <f t="shared" si="2"/>
        <v>0.05</v>
      </c>
      <c r="U30" s="7">
        <v>4</v>
      </c>
      <c r="V30" s="6">
        <f t="shared" si="1"/>
        <v>260</v>
      </c>
    </row>
    <row r="31" spans="1:23" x14ac:dyDescent="0.3">
      <c r="A31" s="1">
        <v>15</v>
      </c>
      <c r="B31" s="85" t="s">
        <v>17</v>
      </c>
      <c r="C31" s="86"/>
      <c r="D31" s="29">
        <v>60</v>
      </c>
      <c r="E31" s="24" t="s">
        <v>11</v>
      </c>
      <c r="F31" s="28">
        <v>3.0000000000000001E-3</v>
      </c>
      <c r="G31" s="87">
        <v>0.01</v>
      </c>
      <c r="H31" s="88"/>
      <c r="I31" s="88"/>
      <c r="J31" s="89"/>
      <c r="K31" s="26"/>
      <c r="L31" s="26"/>
      <c r="M31" s="26"/>
      <c r="N31" s="26"/>
      <c r="O31" s="26"/>
      <c r="P31" s="26">
        <v>0.01</v>
      </c>
      <c r="Q31" s="26">
        <v>3.0000000000000001E-3</v>
      </c>
      <c r="R31" s="26">
        <v>0.01</v>
      </c>
      <c r="S31" s="22"/>
      <c r="T31" s="8">
        <f t="shared" si="2"/>
        <v>3.5999999999999997E-2</v>
      </c>
      <c r="U31" s="7">
        <v>2.8</v>
      </c>
      <c r="V31" s="6">
        <f t="shared" si="1"/>
        <v>168</v>
      </c>
    </row>
    <row r="32" spans="1:23" x14ac:dyDescent="0.3">
      <c r="A32" s="1">
        <v>16</v>
      </c>
      <c r="B32" s="81" t="s">
        <v>75</v>
      </c>
      <c r="C32" s="82"/>
      <c r="D32" s="27">
        <v>40</v>
      </c>
      <c r="E32" s="24" t="s">
        <v>11</v>
      </c>
      <c r="F32" s="20"/>
      <c r="G32" s="75"/>
      <c r="H32" s="76"/>
      <c r="I32" s="76"/>
      <c r="J32" s="77"/>
      <c r="K32" s="26"/>
      <c r="L32" s="26"/>
      <c r="M32" s="26"/>
      <c r="N32" s="26"/>
      <c r="O32" s="26"/>
      <c r="P32" s="26">
        <v>6.0000000000000001E-3</v>
      </c>
      <c r="Q32" s="26"/>
      <c r="R32" s="26"/>
      <c r="S32" s="22"/>
      <c r="T32" s="8">
        <f t="shared" si="2"/>
        <v>6.0000000000000001E-3</v>
      </c>
      <c r="U32" s="7">
        <v>0.5</v>
      </c>
      <c r="V32" s="6">
        <f t="shared" si="1"/>
        <v>20</v>
      </c>
    </row>
    <row r="33" spans="1:22" x14ac:dyDescent="0.3">
      <c r="A33" s="1">
        <v>17</v>
      </c>
      <c r="B33" s="81" t="s">
        <v>16</v>
      </c>
      <c r="C33" s="82"/>
      <c r="D33" s="25">
        <v>173</v>
      </c>
      <c r="E33" s="24" t="s">
        <v>11</v>
      </c>
      <c r="F33" s="20"/>
      <c r="G33" s="75"/>
      <c r="H33" s="76"/>
      <c r="I33" s="76"/>
      <c r="J33" s="77"/>
      <c r="K33" s="26"/>
      <c r="L33" s="26"/>
      <c r="M33" s="26"/>
      <c r="N33" s="26"/>
      <c r="O33" s="26"/>
      <c r="P33" s="26"/>
      <c r="Q33" s="26">
        <v>8.0000000000000002E-3</v>
      </c>
      <c r="R33" s="26"/>
      <c r="S33" s="22"/>
      <c r="T33" s="8">
        <f t="shared" si="2"/>
        <v>8.0000000000000002E-3</v>
      </c>
      <c r="U33" s="7">
        <v>0.9</v>
      </c>
      <c r="V33" s="6">
        <f t="shared" si="1"/>
        <v>155.70000000000002</v>
      </c>
    </row>
    <row r="34" spans="1:22" x14ac:dyDescent="0.3">
      <c r="A34" s="1">
        <v>19</v>
      </c>
      <c r="B34" s="81" t="s">
        <v>77</v>
      </c>
      <c r="C34" s="82"/>
      <c r="D34" s="25">
        <v>40</v>
      </c>
      <c r="E34" s="24" t="s">
        <v>11</v>
      </c>
      <c r="F34" s="20"/>
      <c r="G34" s="75"/>
      <c r="H34" s="76"/>
      <c r="I34" s="76"/>
      <c r="J34" s="77"/>
      <c r="K34" s="26"/>
      <c r="L34" s="26"/>
      <c r="M34" s="26"/>
      <c r="N34" s="26"/>
      <c r="O34" s="26"/>
      <c r="P34" s="26"/>
      <c r="Q34" s="26">
        <v>2.0000000000000001E-4</v>
      </c>
      <c r="R34" s="26"/>
      <c r="S34" s="22"/>
      <c r="T34" s="8">
        <f t="shared" si="2"/>
        <v>2.0000000000000001E-4</v>
      </c>
      <c r="U34" s="7">
        <v>0.5</v>
      </c>
      <c r="V34" s="6">
        <f t="shared" si="1"/>
        <v>20</v>
      </c>
    </row>
    <row r="35" spans="1:22" x14ac:dyDescent="0.3">
      <c r="A35" s="1">
        <v>20</v>
      </c>
      <c r="B35" s="81" t="s">
        <v>15</v>
      </c>
      <c r="C35" s="82"/>
      <c r="D35" s="25">
        <v>69</v>
      </c>
      <c r="E35" s="24" t="s">
        <v>13</v>
      </c>
      <c r="F35" s="20"/>
      <c r="G35" s="75">
        <v>2.0000000000000001E-4</v>
      </c>
      <c r="H35" s="76"/>
      <c r="I35" s="76"/>
      <c r="J35" s="77"/>
      <c r="K35" s="26"/>
      <c r="L35" s="26"/>
      <c r="M35" s="26"/>
      <c r="N35" s="26"/>
      <c r="O35" s="26"/>
      <c r="P35" s="26"/>
      <c r="Q35" s="26"/>
      <c r="R35" s="26">
        <v>2.0000000000000001E-4</v>
      </c>
      <c r="S35" s="22"/>
      <c r="T35" s="8">
        <f t="shared" si="2"/>
        <v>4.0000000000000002E-4</v>
      </c>
      <c r="U35" s="7">
        <v>0.5</v>
      </c>
      <c r="V35" s="6">
        <f t="shared" si="1"/>
        <v>34.5</v>
      </c>
    </row>
    <row r="36" spans="1:22" x14ac:dyDescent="0.3">
      <c r="A36" s="1">
        <v>21</v>
      </c>
      <c r="B36" s="81" t="s">
        <v>14</v>
      </c>
      <c r="C36" s="82"/>
      <c r="D36" s="25">
        <v>18</v>
      </c>
      <c r="E36" s="24" t="s">
        <v>13</v>
      </c>
      <c r="F36" s="16"/>
      <c r="G36" s="75"/>
      <c r="H36" s="76"/>
      <c r="I36" s="76"/>
      <c r="J36" s="77"/>
      <c r="K36" s="15"/>
      <c r="L36" s="15"/>
      <c r="M36" s="15"/>
      <c r="N36" s="15"/>
      <c r="O36" s="15"/>
      <c r="P36" s="15"/>
      <c r="Q36" s="15"/>
      <c r="R36" s="15"/>
      <c r="S36" s="19">
        <v>4.0000000000000001E-3</v>
      </c>
      <c r="T36" s="8">
        <f t="shared" si="2"/>
        <v>4.0000000000000001E-3</v>
      </c>
      <c r="U36" s="7">
        <v>0.35</v>
      </c>
      <c r="V36" s="6">
        <f t="shared" si="1"/>
        <v>6.3</v>
      </c>
    </row>
    <row r="37" spans="1:22" x14ac:dyDescent="0.3">
      <c r="A37" s="1">
        <v>22</v>
      </c>
      <c r="B37" s="70" t="s">
        <v>82</v>
      </c>
      <c r="C37" s="23"/>
      <c r="D37" s="18">
        <v>16</v>
      </c>
      <c r="E37" s="17" t="s">
        <v>11</v>
      </c>
      <c r="F37" s="16"/>
      <c r="G37" s="22"/>
      <c r="H37" s="21"/>
      <c r="I37" s="21"/>
      <c r="J37" s="20"/>
      <c r="K37" s="15"/>
      <c r="L37" s="15">
        <v>2.5999999999999999E-2</v>
      </c>
      <c r="M37" s="15"/>
      <c r="N37" s="15"/>
      <c r="O37" s="15"/>
      <c r="P37" s="15"/>
      <c r="Q37" s="15"/>
      <c r="R37" s="15"/>
      <c r="S37" s="19"/>
      <c r="T37" s="8" t="s">
        <v>84</v>
      </c>
      <c r="U37" s="7">
        <v>3</v>
      </c>
      <c r="V37" s="6">
        <f>D37*U37</f>
        <v>48</v>
      </c>
    </row>
    <row r="38" spans="1:22" x14ac:dyDescent="0.3">
      <c r="A38" s="1">
        <v>23</v>
      </c>
      <c r="B38" s="70" t="s">
        <v>83</v>
      </c>
      <c r="C38" s="23"/>
      <c r="D38" s="18">
        <v>27</v>
      </c>
      <c r="E38" s="17" t="s">
        <v>11</v>
      </c>
      <c r="F38" s="16"/>
      <c r="G38" s="22"/>
      <c r="H38" s="21"/>
      <c r="I38" s="21"/>
      <c r="J38" s="20"/>
      <c r="K38" s="15"/>
      <c r="L38" s="15">
        <v>2.5999999999999999E-2</v>
      </c>
      <c r="M38" s="15"/>
      <c r="N38" s="15"/>
      <c r="O38" s="15"/>
      <c r="P38" s="15"/>
      <c r="Q38" s="15"/>
      <c r="R38" s="15"/>
      <c r="S38" s="19"/>
      <c r="T38" s="8" t="s">
        <v>84</v>
      </c>
      <c r="U38" s="7">
        <v>1</v>
      </c>
      <c r="V38" s="6">
        <f>D38*U38</f>
        <v>27</v>
      </c>
    </row>
    <row r="39" spans="1:22" x14ac:dyDescent="0.3">
      <c r="A39" s="1">
        <v>24</v>
      </c>
      <c r="B39" s="81" t="s">
        <v>71</v>
      </c>
      <c r="C39" s="82"/>
      <c r="D39" s="18">
        <v>50</v>
      </c>
      <c r="E39" s="17" t="s">
        <v>11</v>
      </c>
      <c r="F39" s="16">
        <v>0.02</v>
      </c>
      <c r="G39" s="75"/>
      <c r="H39" s="76"/>
      <c r="I39" s="76"/>
      <c r="J39" s="77"/>
      <c r="K39" s="15"/>
      <c r="L39" s="15"/>
      <c r="M39" s="15"/>
      <c r="N39" s="15"/>
      <c r="O39" s="15"/>
      <c r="P39" s="15"/>
      <c r="Q39" s="15"/>
      <c r="R39" s="15"/>
      <c r="S39" s="14"/>
      <c r="T39" s="8">
        <f>SUM(F39:S39)</f>
        <v>0.02</v>
      </c>
      <c r="U39" s="7">
        <v>1.5</v>
      </c>
      <c r="V39" s="6">
        <f>SUM(U39)*D39</f>
        <v>75</v>
      </c>
    </row>
    <row r="40" spans="1:22" ht="19.5" thickBot="1" x14ac:dyDescent="0.35">
      <c r="A40" s="1">
        <v>25</v>
      </c>
      <c r="B40" s="73" t="s">
        <v>73</v>
      </c>
      <c r="C40" s="74"/>
      <c r="D40" s="13">
        <v>407</v>
      </c>
      <c r="E40" s="12" t="s">
        <v>11</v>
      </c>
      <c r="F40" s="11"/>
      <c r="G40" s="78"/>
      <c r="H40" s="79"/>
      <c r="I40" s="79"/>
      <c r="J40" s="80"/>
      <c r="K40" s="10">
        <v>5.0000000000000001E-3</v>
      </c>
      <c r="L40" s="10"/>
      <c r="M40" s="10"/>
      <c r="N40" s="10"/>
      <c r="O40" s="10"/>
      <c r="P40" s="10"/>
      <c r="Q40" s="10"/>
      <c r="R40" s="10"/>
      <c r="S40" s="9"/>
      <c r="T40" s="8">
        <f>SUM(F40:S40)</f>
        <v>5.0000000000000001E-3</v>
      </c>
      <c r="U40" s="7">
        <v>0.4</v>
      </c>
      <c r="V40" s="6">
        <f>SUM(U40)*D40</f>
        <v>162.80000000000001</v>
      </c>
    </row>
    <row r="41" spans="1:22" ht="18.75" customHeight="1" thickBot="1" x14ac:dyDescent="0.3">
      <c r="B41" s="4"/>
      <c r="C41" s="4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5" t="s">
        <v>10</v>
      </c>
      <c r="T41" s="83">
        <f>SUM(V18:V40)</f>
        <v>4290.0240000000003</v>
      </c>
      <c r="U41" s="83"/>
      <c r="V41" s="84"/>
    </row>
    <row r="42" spans="1:22" x14ac:dyDescent="0.25">
      <c r="B42" s="4"/>
      <c r="C42" s="4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</row>
    <row r="43" spans="1:22" ht="15" customHeight="1" x14ac:dyDescent="0.25">
      <c r="B43" s="72" t="s">
        <v>9</v>
      </c>
      <c r="C43" s="72"/>
      <c r="D43" s="72" t="s">
        <v>4</v>
      </c>
      <c r="E43" s="72"/>
      <c r="F43" s="72"/>
      <c r="G43" s="72" t="s">
        <v>8</v>
      </c>
      <c r="H43" s="72"/>
      <c r="I43" s="72"/>
      <c r="J43" s="72"/>
      <c r="K43" s="72"/>
      <c r="O43" s="1" t="s">
        <v>7</v>
      </c>
      <c r="P43" s="72" t="s">
        <v>1</v>
      </c>
      <c r="Q43" s="72"/>
      <c r="R43" s="72"/>
      <c r="S43" s="72" t="s">
        <v>6</v>
      </c>
      <c r="T43" s="72"/>
    </row>
    <row r="45" spans="1:22" x14ac:dyDescent="0.3">
      <c r="B45" s="71" t="s">
        <v>5</v>
      </c>
      <c r="C45" s="71"/>
      <c r="D45" s="72" t="s">
        <v>4</v>
      </c>
      <c r="E45" s="72"/>
      <c r="F45" s="72"/>
      <c r="G45" s="72" t="s">
        <v>3</v>
      </c>
      <c r="H45" s="72"/>
      <c r="I45" s="72"/>
      <c r="J45" s="72"/>
      <c r="K45" s="72"/>
      <c r="O45" s="2" t="s">
        <v>2</v>
      </c>
      <c r="P45" s="72" t="s">
        <v>1</v>
      </c>
      <c r="Q45" s="72"/>
      <c r="R45" s="72"/>
      <c r="S45" s="72" t="s">
        <v>0</v>
      </c>
      <c r="T45" s="72"/>
    </row>
  </sheetData>
  <sheetProtection formatCells="0"/>
  <protectedRanges>
    <protectedRange sqref="B18:S40" name="Диапазон4"/>
    <protectedRange sqref="O9" name="Диапазон3"/>
    <protectedRange sqref="N1" name="Диапазон2"/>
    <protectedRange sqref="B4" name="Диапазон1"/>
  </protectedRanges>
  <mergeCells count="90">
    <mergeCell ref="S5:T5"/>
    <mergeCell ref="O2:P2"/>
    <mergeCell ref="S6:T6"/>
    <mergeCell ref="S4:T4"/>
    <mergeCell ref="G1:M1"/>
    <mergeCell ref="R2:S2"/>
    <mergeCell ref="T2:U2"/>
    <mergeCell ref="O5:P8"/>
    <mergeCell ref="C2:D2"/>
    <mergeCell ref="E2:F2"/>
    <mergeCell ref="G2:J2"/>
    <mergeCell ref="K2:M2"/>
    <mergeCell ref="K9:L9"/>
    <mergeCell ref="M9:N9"/>
    <mergeCell ref="B5:C7"/>
    <mergeCell ref="D5:E8"/>
    <mergeCell ref="F5:J8"/>
    <mergeCell ref="K5:L8"/>
    <mergeCell ref="M5:N8"/>
    <mergeCell ref="O9:P9"/>
    <mergeCell ref="D10:M10"/>
    <mergeCell ref="N10:P10"/>
    <mergeCell ref="B12:C15"/>
    <mergeCell ref="D12:D15"/>
    <mergeCell ref="E12:E15"/>
    <mergeCell ref="F12:S12"/>
    <mergeCell ref="B9:C9"/>
    <mergeCell ref="D9:E9"/>
    <mergeCell ref="F9:J9"/>
    <mergeCell ref="T12:T15"/>
    <mergeCell ref="U12:U15"/>
    <mergeCell ref="V12:V15"/>
    <mergeCell ref="G14:J14"/>
    <mergeCell ref="G15:J15"/>
    <mergeCell ref="Q13:S13"/>
    <mergeCell ref="L13:P13"/>
    <mergeCell ref="F13:K13"/>
    <mergeCell ref="B16:C16"/>
    <mergeCell ref="G16:J16"/>
    <mergeCell ref="B17:C17"/>
    <mergeCell ref="G17:J17"/>
    <mergeCell ref="B18:C18"/>
    <mergeCell ref="G18:J18"/>
    <mergeCell ref="B19:C19"/>
    <mergeCell ref="G19:J19"/>
    <mergeCell ref="B20:C20"/>
    <mergeCell ref="G20:J20"/>
    <mergeCell ref="B21:C21"/>
    <mergeCell ref="G21:J21"/>
    <mergeCell ref="B22:C22"/>
    <mergeCell ref="G22:J22"/>
    <mergeCell ref="B23:C23"/>
    <mergeCell ref="G23:J23"/>
    <mergeCell ref="B24:C24"/>
    <mergeCell ref="G24:J24"/>
    <mergeCell ref="G36:J36"/>
    <mergeCell ref="B39:C39"/>
    <mergeCell ref="G32:J32"/>
    <mergeCell ref="B25:C25"/>
    <mergeCell ref="G25:J25"/>
    <mergeCell ref="B28:C28"/>
    <mergeCell ref="G28:J28"/>
    <mergeCell ref="B29:C29"/>
    <mergeCell ref="G29:J29"/>
    <mergeCell ref="B30:C30"/>
    <mergeCell ref="G30:J30"/>
    <mergeCell ref="B31:C31"/>
    <mergeCell ref="G31:J31"/>
    <mergeCell ref="B32:C32"/>
    <mergeCell ref="S43:T43"/>
    <mergeCell ref="B40:C40"/>
    <mergeCell ref="G39:J39"/>
    <mergeCell ref="G40:J40"/>
    <mergeCell ref="B33:C33"/>
    <mergeCell ref="G33:J33"/>
    <mergeCell ref="B34:C34"/>
    <mergeCell ref="G34:J34"/>
    <mergeCell ref="T41:V41"/>
    <mergeCell ref="B43:C43"/>
    <mergeCell ref="D43:F43"/>
    <mergeCell ref="G43:K43"/>
    <mergeCell ref="P43:R43"/>
    <mergeCell ref="B35:C35"/>
    <mergeCell ref="G35:J35"/>
    <mergeCell ref="B36:C36"/>
    <mergeCell ref="B45:C45"/>
    <mergeCell ref="D45:F45"/>
    <mergeCell ref="G45:K45"/>
    <mergeCell ref="P45:R45"/>
    <mergeCell ref="S45:T45"/>
  </mergeCells>
  <pageMargins left="0.7" right="0.7" top="0.75" bottom="0.75" header="0.3" footer="0.3"/>
  <pageSetup paperSize="9" scale="56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2023-01-11T08:56:50Z</cp:lastPrinted>
  <dcterms:created xsi:type="dcterms:W3CDTF">2022-11-18T07:33:26Z</dcterms:created>
  <dcterms:modified xsi:type="dcterms:W3CDTF">2023-01-12T06:14:20Z</dcterms:modified>
</cp:coreProperties>
</file>