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20" windowWidth="20055" windowHeight="9210"/>
  </bookViews>
  <sheets>
    <sheet name="Пт2" sheetId="1" r:id="rId1"/>
  </sheets>
  <calcPr calcId="125725"/>
</workbook>
</file>

<file path=xl/calcChain.xml><?xml version="1.0" encoding="utf-8"?>
<calcChain xmlns="http://schemas.openxmlformats.org/spreadsheetml/2006/main">
  <c r="U31" i="1"/>
  <c r="U33"/>
  <c r="S33"/>
  <c r="U32"/>
  <c r="U30"/>
  <c r="U29"/>
  <c r="S29"/>
  <c r="U28"/>
  <c r="S28"/>
  <c r="U27"/>
  <c r="S27"/>
  <c r="U26"/>
  <c r="S26"/>
  <c r="U25"/>
  <c r="S25"/>
  <c r="U24"/>
  <c r="S24"/>
  <c r="U23"/>
  <c r="S23"/>
  <c r="U22"/>
  <c r="S22"/>
  <c r="U21"/>
  <c r="S21"/>
  <c r="U20"/>
  <c r="S20"/>
  <c r="U19"/>
  <c r="S19"/>
  <c r="U18"/>
  <c r="S18"/>
  <c r="K9"/>
  <c r="S34" l="1"/>
  <c r="M9" s="1"/>
  <c r="N10" s="1"/>
</calcChain>
</file>

<file path=xl/sharedStrings.xml><?xml version="1.0" encoding="utf-8"?>
<sst xmlns="http://schemas.openxmlformats.org/spreadsheetml/2006/main" count="91" uniqueCount="74">
  <si>
    <t xml:space="preserve">Утверждаю </t>
  </si>
  <si>
    <t xml:space="preserve">Меню-требование на выдачу продуктов питания  </t>
  </si>
  <si>
    <t>______________________________</t>
  </si>
  <si>
    <t xml:space="preserve">Учреждение:           </t>
  </si>
  <si>
    <t xml:space="preserve">   МКОУ «НШДС с.п. В.Акбаш           </t>
  </si>
  <si>
    <t>Ответственное лицо</t>
  </si>
  <si>
    <t>_____________________</t>
  </si>
  <si>
    <t xml:space="preserve"> Алагирова  М.А.</t>
  </si>
  <si>
    <t xml:space="preserve">     </t>
  </si>
  <si>
    <t>формы по ОКУД</t>
  </si>
  <si>
    <t xml:space="preserve">Коды категорий довольствующихся
дошкольники
</t>
  </si>
  <si>
    <t xml:space="preserve">Плановая стоимость одного дня
(руб)
</t>
  </si>
  <si>
    <t>Численность довольствующихся по плановой стоимости одного дня</t>
  </si>
  <si>
    <t>Плановая стоимость  на всех довольствующихся (руб)</t>
  </si>
  <si>
    <t>Фактическая стоимость, (руб)</t>
  </si>
  <si>
    <t xml:space="preserve">
Количество присутствующих по факту</t>
  </si>
  <si>
    <t>коды</t>
  </si>
  <si>
    <t>Суммарных категорий</t>
  </si>
  <si>
    <t>по плановой стоимости одного дня</t>
  </si>
  <si>
    <t>Всего</t>
  </si>
  <si>
    <t>Наименование</t>
  </si>
  <si>
    <t>Цена</t>
  </si>
  <si>
    <t>Ед.изм</t>
  </si>
  <si>
    <t>Количество продуктов питания, подлежащих закладке</t>
  </si>
  <si>
    <t>Расход продуктов питания на одного ребёнка</t>
  </si>
  <si>
    <t>Общий расход продуктов</t>
  </si>
  <si>
    <t>0бщий расход в рублях</t>
  </si>
  <si>
    <t>Завтрак</t>
  </si>
  <si>
    <t>Котлеты из курин.филе с соусом</t>
  </si>
  <si>
    <t>Каша пшенная</t>
  </si>
  <si>
    <t>Огурцы св. в нарезке</t>
  </si>
  <si>
    <t>Хлеб</t>
  </si>
  <si>
    <t>Какао на молоке</t>
  </si>
  <si>
    <t>Яблоко</t>
  </si>
  <si>
    <t>Количество порций</t>
  </si>
  <si>
    <t>Выход -вес порций</t>
  </si>
  <si>
    <t>г</t>
  </si>
  <si>
    <t>Куриное филе</t>
  </si>
  <si>
    <t>кг</t>
  </si>
  <si>
    <t>Соль</t>
  </si>
  <si>
    <t>Лук</t>
  </si>
  <si>
    <t>Мука пшенич.</t>
  </si>
  <si>
    <t xml:space="preserve">   </t>
  </si>
  <si>
    <t>Яйцо кур.</t>
  </si>
  <si>
    <t>шт</t>
  </si>
  <si>
    <t>Масло раст</t>
  </si>
  <si>
    <t>л</t>
  </si>
  <si>
    <t>Сметана</t>
  </si>
  <si>
    <t>Пшено</t>
  </si>
  <si>
    <t>Масло слив</t>
  </si>
  <si>
    <t>Огурцы</t>
  </si>
  <si>
    <t>Какао</t>
  </si>
  <si>
    <t>пач</t>
  </si>
  <si>
    <t>Сахар</t>
  </si>
  <si>
    <t>0,02</t>
  </si>
  <si>
    <t>Молоко</t>
  </si>
  <si>
    <t>Итог:</t>
  </si>
  <si>
    <t>Главный бухгалтер</t>
  </si>
  <si>
    <t>_________________________</t>
  </si>
  <si>
    <t>Кандрокова Ж.С</t>
  </si>
  <si>
    <t>Повар</t>
  </si>
  <si>
    <t>Арсаева Х.М.</t>
  </si>
  <si>
    <t>Медсестра</t>
  </si>
  <si>
    <t>Катаева Ф.Э.</t>
  </si>
  <si>
    <t>Кладовщик</t>
  </si>
  <si>
    <t>Алагирова М.А.</t>
  </si>
  <si>
    <t>90\50</t>
  </si>
  <si>
    <t>0,130</t>
  </si>
  <si>
    <t>27.01.2023г</t>
  </si>
  <si>
    <t>1</t>
  </si>
  <si>
    <t>Вафли</t>
  </si>
  <si>
    <t>и.о</t>
  </si>
  <si>
    <t xml:space="preserve">директора  </t>
  </si>
  <si>
    <t>Балкарова М.М.</t>
  </si>
</sst>
</file>

<file path=xl/styles.xml><?xml version="1.0" encoding="utf-8"?>
<styleSheet xmlns="http://schemas.openxmlformats.org/spreadsheetml/2006/main">
  <numFmts count="2">
    <numFmt numFmtId="164" formatCode="0.000"/>
    <numFmt numFmtId="165" formatCode="0.0"/>
  </numFmts>
  <fonts count="5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4"/>
      <color rgb="FFFF0000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2" fontId="1" fillId="0" borderId="39" xfId="0" applyNumberFormat="1" applyFont="1" applyBorder="1"/>
    <xf numFmtId="0" fontId="1" fillId="0" borderId="40" xfId="0" applyFont="1" applyBorder="1" applyAlignment="1">
      <alignment horizontal="center" vertical="center" wrapText="1"/>
    </xf>
    <xf numFmtId="164" fontId="1" fillId="0" borderId="39" xfId="0" applyNumberFormat="1" applyFont="1" applyBorder="1"/>
    <xf numFmtId="0" fontId="1" fillId="0" borderId="39" xfId="0" applyNumberFormat="1" applyFont="1" applyBorder="1" applyAlignment="1">
      <alignment horizontal="center" vertical="center" wrapText="1"/>
    </xf>
    <xf numFmtId="0" fontId="1" fillId="0" borderId="41" xfId="0" applyNumberFormat="1" applyFont="1" applyBorder="1" applyAlignment="1">
      <alignment horizontal="center" vertical="center" wrapText="1"/>
    </xf>
    <xf numFmtId="49" fontId="1" fillId="0" borderId="16" xfId="0" applyNumberFormat="1" applyFont="1" applyBorder="1" applyAlignment="1">
      <alignment horizontal="right"/>
    </xf>
    <xf numFmtId="2" fontId="1" fillId="0" borderId="40" xfId="0" applyNumberFormat="1" applyFont="1" applyBorder="1" applyAlignment="1">
      <alignment horizontal="center" vertical="center" wrapText="1"/>
    </xf>
    <xf numFmtId="2" fontId="1" fillId="0" borderId="42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2" fontId="1" fillId="0" borderId="5" xfId="0" applyNumberFormat="1" applyFont="1" applyBorder="1"/>
    <xf numFmtId="0" fontId="1" fillId="0" borderId="19" xfId="0" applyFont="1" applyBorder="1" applyAlignment="1">
      <alignment horizontal="center" vertical="center" wrapText="1"/>
    </xf>
    <xf numFmtId="0" fontId="1" fillId="0" borderId="5" xfId="0" applyNumberFormat="1" applyFont="1" applyBorder="1"/>
    <xf numFmtId="0" fontId="1" fillId="0" borderId="5" xfId="0" applyNumberFormat="1" applyFont="1" applyBorder="1" applyAlignment="1">
      <alignment horizontal="center" vertical="center" wrapText="1"/>
    </xf>
    <xf numFmtId="0" fontId="1" fillId="0" borderId="43" xfId="0" applyNumberFormat="1" applyFont="1" applyBorder="1" applyAlignment="1">
      <alignment horizontal="center" vertical="center" wrapText="1"/>
    </xf>
    <xf numFmtId="49" fontId="1" fillId="0" borderId="40" xfId="0" applyNumberFormat="1" applyFont="1" applyBorder="1" applyAlignment="1">
      <alignment horizontal="right"/>
    </xf>
    <xf numFmtId="2" fontId="1" fillId="0" borderId="19" xfId="0" applyNumberFormat="1" applyFont="1" applyBorder="1" applyAlignment="1">
      <alignment horizontal="center" vertical="center" wrapText="1"/>
    </xf>
    <xf numFmtId="2" fontId="1" fillId="0" borderId="21" xfId="0" applyNumberFormat="1" applyFont="1" applyBorder="1" applyAlignment="1">
      <alignment horizontal="center" vertical="center" wrapText="1"/>
    </xf>
    <xf numFmtId="165" fontId="1" fillId="0" borderId="19" xfId="0" applyNumberFormat="1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/>
    </xf>
    <xf numFmtId="0" fontId="1" fillId="0" borderId="21" xfId="0" applyFont="1" applyBorder="1" applyAlignment="1">
      <alignment horizontal="left"/>
    </xf>
    <xf numFmtId="0" fontId="1" fillId="0" borderId="43" xfId="0" applyNumberFormat="1" applyFont="1" applyBorder="1" applyAlignment="1">
      <alignment horizontal="center"/>
    </xf>
    <xf numFmtId="0" fontId="1" fillId="0" borderId="44" xfId="0" applyNumberFormat="1" applyFont="1" applyBorder="1" applyAlignment="1">
      <alignment horizontal="center"/>
    </xf>
    <xf numFmtId="0" fontId="1" fillId="0" borderId="45" xfId="0" applyNumberFormat="1" applyFont="1" applyBorder="1" applyAlignment="1">
      <alignment horizontal="center"/>
    </xf>
    <xf numFmtId="2" fontId="1" fillId="0" borderId="39" xfId="0" applyNumberFormat="1" applyFont="1" applyBorder="1" applyAlignment="1">
      <alignment horizontal="right" vertical="center"/>
    </xf>
    <xf numFmtId="0" fontId="1" fillId="0" borderId="5" xfId="0" applyNumberFormat="1" applyFont="1" applyBorder="1" applyAlignment="1"/>
    <xf numFmtId="0" fontId="1" fillId="0" borderId="46" xfId="0" applyFont="1" applyBorder="1" applyAlignment="1">
      <alignment horizontal="left"/>
    </xf>
    <xf numFmtId="0" fontId="1" fillId="0" borderId="47" xfId="0" applyFont="1" applyBorder="1" applyAlignment="1">
      <alignment horizontal="left"/>
    </xf>
    <xf numFmtId="2" fontId="1" fillId="0" borderId="48" xfId="0" applyNumberFormat="1" applyFont="1" applyBorder="1"/>
    <xf numFmtId="0" fontId="1" fillId="0" borderId="49" xfId="0" applyFont="1" applyBorder="1" applyAlignment="1">
      <alignment horizontal="center" vertical="center" wrapText="1"/>
    </xf>
    <xf numFmtId="0" fontId="1" fillId="0" borderId="48" xfId="0" applyNumberFormat="1" applyFont="1" applyBorder="1"/>
    <xf numFmtId="0" fontId="1" fillId="0" borderId="50" xfId="0" applyNumberFormat="1" applyFont="1" applyBorder="1" applyAlignment="1">
      <alignment horizontal="center"/>
    </xf>
    <xf numFmtId="0" fontId="1" fillId="0" borderId="51" xfId="0" applyNumberFormat="1" applyFont="1" applyBorder="1" applyAlignment="1">
      <alignment horizontal="center"/>
    </xf>
    <xf numFmtId="0" fontId="1" fillId="0" borderId="52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 vertical="center" wrapText="1"/>
    </xf>
    <xf numFmtId="0" fontId="1" fillId="0" borderId="50" xfId="0" applyNumberFormat="1" applyFont="1" applyBorder="1" applyAlignment="1">
      <alignment horizontal="center" vertical="center" wrapText="1"/>
    </xf>
    <xf numFmtId="2" fontId="1" fillId="0" borderId="38" xfId="0" applyNumberFormat="1" applyFont="1" applyBorder="1"/>
    <xf numFmtId="0" fontId="1" fillId="0" borderId="38" xfId="0" applyNumberFormat="1" applyFont="1" applyBorder="1"/>
    <xf numFmtId="0" fontId="1" fillId="0" borderId="38" xfId="0" applyNumberFormat="1" applyFont="1" applyBorder="1" applyAlignment="1">
      <alignment horizontal="center" vertical="center" wrapText="1"/>
    </xf>
    <xf numFmtId="0" fontId="1" fillId="0" borderId="53" xfId="0" applyNumberFormat="1" applyFont="1" applyBorder="1" applyAlignment="1">
      <alignment horizontal="center" vertical="center" wrapText="1"/>
    </xf>
    <xf numFmtId="164" fontId="1" fillId="0" borderId="40" xfId="0" applyNumberFormat="1" applyFont="1" applyBorder="1" applyAlignment="1">
      <alignment horizontal="right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1" fillId="0" borderId="0" xfId="0" applyFont="1"/>
    <xf numFmtId="0" fontId="1" fillId="0" borderId="23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29" xfId="0" applyFont="1" applyBorder="1" applyAlignment="1">
      <alignment horizontal="left"/>
    </xf>
    <xf numFmtId="0" fontId="1" fillId="0" borderId="30" xfId="0" applyFont="1" applyBorder="1" applyAlignment="1">
      <alignment horizontal="left"/>
    </xf>
    <xf numFmtId="0" fontId="1" fillId="0" borderId="37" xfId="0" applyNumberFormat="1" applyFont="1" applyBorder="1" applyAlignment="1">
      <alignment horizontal="center"/>
    </xf>
    <xf numFmtId="0" fontId="1" fillId="0" borderId="35" xfId="0" applyNumberFormat="1" applyFont="1" applyBorder="1" applyAlignment="1">
      <alignment horizontal="center"/>
    </xf>
    <xf numFmtId="0" fontId="1" fillId="0" borderId="36" xfId="0" applyNumberFormat="1" applyFont="1" applyBorder="1" applyAlignment="1">
      <alignment horizontal="center"/>
    </xf>
    <xf numFmtId="2" fontId="1" fillId="0" borderId="15" xfId="0" applyNumberFormat="1" applyFont="1" applyBorder="1" applyAlignment="1">
      <alignment horizontal="center" vertical="center" wrapText="1"/>
    </xf>
    <xf numFmtId="2" fontId="1" fillId="0" borderId="12" xfId="0" applyNumberFormat="1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/>
    </xf>
    <xf numFmtId="0" fontId="1" fillId="0" borderId="21" xfId="0" applyFont="1" applyBorder="1" applyAlignment="1">
      <alignment horizontal="left"/>
    </xf>
    <xf numFmtId="0" fontId="1" fillId="0" borderId="43" xfId="0" applyNumberFormat="1" applyFont="1" applyBorder="1" applyAlignment="1">
      <alignment horizontal="center"/>
    </xf>
    <xf numFmtId="0" fontId="1" fillId="0" borderId="44" xfId="0" applyNumberFormat="1" applyFont="1" applyBorder="1" applyAlignment="1">
      <alignment horizontal="center"/>
    </xf>
    <xf numFmtId="0" fontId="1" fillId="0" borderId="45" xfId="0" applyNumberFormat="1" applyFont="1" applyBorder="1" applyAlignment="1">
      <alignment horizontal="center"/>
    </xf>
    <xf numFmtId="0" fontId="1" fillId="0" borderId="17" xfId="0" applyFont="1" applyBorder="1" applyAlignment="1">
      <alignment horizontal="right" vertical="center" wrapText="1"/>
    </xf>
    <xf numFmtId="0" fontId="1" fillId="0" borderId="18" xfId="0" applyFont="1" applyBorder="1" applyAlignment="1">
      <alignment horizontal="right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right" vertical="center" wrapText="1"/>
    </xf>
    <xf numFmtId="0" fontId="1" fillId="0" borderId="30" xfId="0" applyFont="1" applyBorder="1" applyAlignment="1">
      <alignment horizontal="right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left"/>
    </xf>
    <xf numFmtId="0" fontId="1" fillId="0" borderId="18" xfId="0" applyFont="1" applyBorder="1" applyAlignment="1">
      <alignment horizontal="left"/>
    </xf>
    <xf numFmtId="0" fontId="1" fillId="0" borderId="33" xfId="0" applyNumberFormat="1" applyFont="1" applyBorder="1" applyAlignment="1">
      <alignment horizontal="center"/>
    </xf>
    <xf numFmtId="0" fontId="1" fillId="0" borderId="31" xfId="0" applyNumberFormat="1" applyFont="1" applyBorder="1" applyAlignment="1">
      <alignment horizontal="center"/>
    </xf>
    <xf numFmtId="0" fontId="1" fillId="0" borderId="32" xfId="0" applyNumberFormat="1" applyFont="1" applyBorder="1" applyAlignment="1">
      <alignment horizontal="center"/>
    </xf>
    <xf numFmtId="0" fontId="2" fillId="0" borderId="17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3" xfId="0" applyNumberFormat="1" applyFont="1" applyBorder="1" applyAlignment="1">
      <alignment horizontal="center" vertical="center"/>
    </xf>
    <xf numFmtId="0" fontId="1" fillId="0" borderId="14" xfId="0" applyNumberFormat="1" applyFont="1" applyBorder="1" applyAlignment="1">
      <alignment horizontal="center" vertical="center"/>
    </xf>
    <xf numFmtId="0" fontId="1" fillId="0" borderId="11" xfId="0" applyNumberFormat="1" applyFont="1" applyBorder="1" applyAlignment="1">
      <alignment horizontal="center" vertical="center"/>
    </xf>
    <xf numFmtId="0" fontId="1" fillId="0" borderId="15" xfId="0" applyNumberFormat="1" applyFont="1" applyBorder="1" applyAlignment="1">
      <alignment horizontal="center" vertical="center"/>
    </xf>
    <xf numFmtId="2" fontId="1" fillId="0" borderId="1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38"/>
  <sheetViews>
    <sheetView tabSelected="1" zoomScale="80" zoomScaleNormal="80" workbookViewId="0">
      <selection activeCell="W29" sqref="W29"/>
    </sheetView>
  </sheetViews>
  <sheetFormatPr defaultRowHeight="18.7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2.85546875" style="1" customWidth="1"/>
    <col min="12" max="12" width="13.7109375" style="1" customWidth="1"/>
    <col min="13" max="14" width="12.85546875" style="1" customWidth="1"/>
    <col min="15" max="18" width="12.5703125" style="1" customWidth="1"/>
    <col min="19" max="19" width="10.7109375" style="1" customWidth="1"/>
    <col min="20" max="20" width="11.28515625" style="1" customWidth="1"/>
    <col min="21" max="21" width="10.7109375" style="1" customWidth="1"/>
    <col min="22" max="16384" width="9.140625" style="1"/>
  </cols>
  <sheetData>
    <row r="1" spans="2:21" ht="15" customHeight="1">
      <c r="B1" s="1" t="s">
        <v>0</v>
      </c>
      <c r="C1" s="1" t="s">
        <v>71</v>
      </c>
      <c r="G1" s="135" t="s">
        <v>1</v>
      </c>
      <c r="H1" s="135"/>
      <c r="I1" s="135"/>
      <c r="J1" s="135"/>
      <c r="K1" s="135"/>
      <c r="L1" s="135"/>
      <c r="M1" s="135"/>
      <c r="N1" s="2"/>
    </row>
    <row r="2" spans="2:21" ht="15" customHeight="1">
      <c r="B2" s="1" t="s">
        <v>72</v>
      </c>
      <c r="C2" s="75" t="s">
        <v>2</v>
      </c>
      <c r="D2" s="75"/>
      <c r="E2" s="136" t="s">
        <v>73</v>
      </c>
      <c r="F2" s="136"/>
      <c r="G2" s="135" t="s">
        <v>3</v>
      </c>
      <c r="H2" s="135"/>
      <c r="I2" s="135"/>
      <c r="J2" s="135"/>
      <c r="K2" s="75" t="s">
        <v>4</v>
      </c>
      <c r="L2" s="75"/>
      <c r="M2" s="75"/>
      <c r="O2" s="75" t="s">
        <v>5</v>
      </c>
      <c r="P2" s="75"/>
      <c r="Q2" s="75" t="s">
        <v>6</v>
      </c>
      <c r="R2" s="75"/>
      <c r="S2" s="131" t="s">
        <v>7</v>
      </c>
      <c r="T2" s="131"/>
    </row>
    <row r="3" spans="2:21" ht="15" customHeight="1">
      <c r="C3" s="3"/>
      <c r="D3" s="3"/>
      <c r="E3" s="3"/>
      <c r="F3" s="3"/>
      <c r="N3" s="3"/>
      <c r="O3" s="3"/>
      <c r="P3" s="3"/>
      <c r="Q3" s="3"/>
      <c r="R3" s="3"/>
      <c r="S3" s="4"/>
      <c r="T3" s="4"/>
    </row>
    <row r="4" spans="2:21" ht="38.25" thickBot="1">
      <c r="B4" s="5" t="s">
        <v>68</v>
      </c>
      <c r="G4" s="3"/>
      <c r="H4" s="6"/>
      <c r="I4" s="3"/>
      <c r="J4" s="6"/>
      <c r="K4" s="3" t="s">
        <v>8</v>
      </c>
      <c r="R4" s="75" t="s">
        <v>9</v>
      </c>
      <c r="S4" s="75"/>
    </row>
    <row r="5" spans="2:21" ht="15" customHeight="1">
      <c r="B5" s="120" t="s">
        <v>10</v>
      </c>
      <c r="C5" s="121"/>
      <c r="D5" s="120" t="s">
        <v>11</v>
      </c>
      <c r="E5" s="121"/>
      <c r="F5" s="120" t="s">
        <v>12</v>
      </c>
      <c r="G5" s="132"/>
      <c r="H5" s="132"/>
      <c r="I5" s="132"/>
      <c r="J5" s="132"/>
      <c r="K5" s="120" t="s">
        <v>13</v>
      </c>
      <c r="L5" s="121"/>
      <c r="M5" s="132" t="s">
        <v>14</v>
      </c>
      <c r="N5" s="121"/>
      <c r="O5" s="120" t="s">
        <v>15</v>
      </c>
      <c r="P5" s="121"/>
      <c r="R5" s="134" t="s">
        <v>16</v>
      </c>
      <c r="S5" s="134"/>
    </row>
    <row r="6" spans="2:21">
      <c r="B6" s="122"/>
      <c r="C6" s="123"/>
      <c r="D6" s="122"/>
      <c r="E6" s="123"/>
      <c r="F6" s="122"/>
      <c r="G6" s="112"/>
      <c r="H6" s="112"/>
      <c r="I6" s="112"/>
      <c r="J6" s="112"/>
      <c r="K6" s="122"/>
      <c r="L6" s="123"/>
      <c r="M6" s="112"/>
      <c r="N6" s="123"/>
      <c r="O6" s="122"/>
      <c r="P6" s="123"/>
      <c r="R6" s="134">
        <v>504202</v>
      </c>
      <c r="S6" s="134"/>
    </row>
    <row r="7" spans="2:21" ht="19.5" customHeight="1" thickBot="1">
      <c r="B7" s="124"/>
      <c r="C7" s="125"/>
      <c r="D7" s="122"/>
      <c r="E7" s="123"/>
      <c r="F7" s="122"/>
      <c r="G7" s="112"/>
      <c r="H7" s="112"/>
      <c r="I7" s="112"/>
      <c r="J7" s="112"/>
      <c r="K7" s="122"/>
      <c r="L7" s="123"/>
      <c r="M7" s="112"/>
      <c r="N7" s="123"/>
      <c r="O7" s="122"/>
      <c r="P7" s="123"/>
    </row>
    <row r="8" spans="2:21" ht="63" customHeight="1" thickBot="1">
      <c r="B8" s="7" t="s">
        <v>17</v>
      </c>
      <c r="C8" s="8" t="s">
        <v>18</v>
      </c>
      <c r="D8" s="124"/>
      <c r="E8" s="125"/>
      <c r="F8" s="124"/>
      <c r="G8" s="133"/>
      <c r="H8" s="133"/>
      <c r="I8" s="133"/>
      <c r="J8" s="133"/>
      <c r="K8" s="124"/>
      <c r="L8" s="125"/>
      <c r="M8" s="133"/>
      <c r="N8" s="125"/>
      <c r="O8" s="124"/>
      <c r="P8" s="125"/>
    </row>
    <row r="9" spans="2:21" ht="24" customHeight="1" thickBot="1">
      <c r="B9" s="117"/>
      <c r="C9" s="119"/>
      <c r="D9" s="126">
        <v>84</v>
      </c>
      <c r="E9" s="127"/>
      <c r="F9" s="128">
        <v>90</v>
      </c>
      <c r="G9" s="129"/>
      <c r="H9" s="129"/>
      <c r="I9" s="129"/>
      <c r="J9" s="129"/>
      <c r="K9" s="130">
        <f>SUM(F9)*D9</f>
        <v>7560</v>
      </c>
      <c r="L9" s="82"/>
      <c r="M9" s="81">
        <f>SUM(S34)/O9</f>
        <v>104.62662162162164</v>
      </c>
      <c r="N9" s="82"/>
      <c r="O9" s="115">
        <v>74</v>
      </c>
      <c r="P9" s="116"/>
    </row>
    <row r="10" spans="2:21" ht="24.75" customHeight="1" thickBot="1">
      <c r="B10" s="3"/>
      <c r="C10" s="3"/>
      <c r="D10" s="117" t="s">
        <v>19</v>
      </c>
      <c r="E10" s="118"/>
      <c r="F10" s="118"/>
      <c r="G10" s="118"/>
      <c r="H10" s="118"/>
      <c r="I10" s="118"/>
      <c r="J10" s="118"/>
      <c r="K10" s="118"/>
      <c r="L10" s="118"/>
      <c r="M10" s="119"/>
      <c r="N10" s="81">
        <f>M9*O9</f>
        <v>7742.3700000000008</v>
      </c>
      <c r="O10" s="81"/>
      <c r="P10" s="82"/>
    </row>
    <row r="11" spans="2:21" ht="19.5" thickBot="1"/>
    <row r="12" spans="2:21" ht="21" customHeight="1" thickBot="1">
      <c r="B12" s="120" t="s">
        <v>20</v>
      </c>
      <c r="C12" s="121"/>
      <c r="D12" s="121" t="s">
        <v>21</v>
      </c>
      <c r="E12" s="106" t="s">
        <v>22</v>
      </c>
      <c r="F12" s="117" t="s">
        <v>23</v>
      </c>
      <c r="G12" s="118"/>
      <c r="H12" s="118"/>
      <c r="I12" s="118"/>
      <c r="J12" s="118"/>
      <c r="K12" s="118"/>
      <c r="L12" s="118"/>
      <c r="M12" s="118"/>
      <c r="N12" s="118"/>
      <c r="O12" s="118"/>
      <c r="P12" s="118"/>
      <c r="Q12" s="118"/>
      <c r="R12" s="119"/>
      <c r="S12" s="103" t="s">
        <v>24</v>
      </c>
      <c r="T12" s="106" t="s">
        <v>25</v>
      </c>
      <c r="U12" s="109" t="s">
        <v>26</v>
      </c>
    </row>
    <row r="13" spans="2:21" ht="17.25" customHeight="1" thickBot="1">
      <c r="B13" s="122"/>
      <c r="C13" s="123"/>
      <c r="D13" s="123"/>
      <c r="E13" s="107"/>
      <c r="F13" s="112" t="s">
        <v>27</v>
      </c>
      <c r="G13" s="112"/>
      <c r="H13" s="112"/>
      <c r="I13" s="112"/>
      <c r="J13" s="112"/>
      <c r="K13" s="112"/>
      <c r="L13" s="112"/>
      <c r="M13" s="112"/>
      <c r="N13" s="112"/>
      <c r="O13" s="112"/>
      <c r="P13" s="112"/>
      <c r="Q13" s="112"/>
      <c r="R13" s="112"/>
      <c r="S13" s="104"/>
      <c r="T13" s="107"/>
      <c r="U13" s="110"/>
    </row>
    <row r="14" spans="2:21" ht="71.25" customHeight="1" thickBot="1">
      <c r="B14" s="122"/>
      <c r="C14" s="123"/>
      <c r="D14" s="123"/>
      <c r="E14" s="107"/>
      <c r="F14" s="9" t="s">
        <v>28</v>
      </c>
      <c r="G14" s="113" t="s">
        <v>29</v>
      </c>
      <c r="H14" s="113"/>
      <c r="I14" s="113"/>
      <c r="J14" s="113"/>
      <c r="K14" s="10" t="s">
        <v>30</v>
      </c>
      <c r="L14" s="10" t="s">
        <v>31</v>
      </c>
      <c r="M14" s="10" t="s">
        <v>32</v>
      </c>
      <c r="N14" s="10" t="s">
        <v>33</v>
      </c>
      <c r="O14" s="73" t="s">
        <v>70</v>
      </c>
      <c r="P14" s="10"/>
      <c r="Q14" s="10"/>
      <c r="R14" s="11"/>
      <c r="S14" s="104"/>
      <c r="T14" s="107"/>
      <c r="U14" s="110"/>
    </row>
    <row r="15" spans="2:21" ht="15.75" customHeight="1" thickBot="1">
      <c r="B15" s="124"/>
      <c r="C15" s="125"/>
      <c r="D15" s="125"/>
      <c r="E15" s="108"/>
      <c r="F15" s="12"/>
      <c r="G15" s="114"/>
      <c r="H15" s="114"/>
      <c r="I15" s="114"/>
      <c r="J15" s="114"/>
      <c r="K15" s="13"/>
      <c r="L15" s="13"/>
      <c r="M15" s="13"/>
      <c r="N15" s="13"/>
      <c r="O15" s="13"/>
      <c r="P15" s="13"/>
      <c r="Q15" s="13"/>
      <c r="R15" s="14"/>
      <c r="S15" s="105"/>
      <c r="T15" s="108"/>
      <c r="U15" s="111"/>
    </row>
    <row r="16" spans="2:21" ht="18.75" customHeight="1">
      <c r="B16" s="88" t="s">
        <v>34</v>
      </c>
      <c r="C16" s="89"/>
      <c r="D16" s="15"/>
      <c r="E16" s="16"/>
      <c r="F16" s="17">
        <v>74</v>
      </c>
      <c r="G16" s="90">
        <v>74</v>
      </c>
      <c r="H16" s="91"/>
      <c r="I16" s="91"/>
      <c r="J16" s="92"/>
      <c r="K16" s="18">
        <v>74</v>
      </c>
      <c r="L16" s="18">
        <v>74</v>
      </c>
      <c r="M16" s="18">
        <v>74</v>
      </c>
      <c r="N16" s="18">
        <v>74</v>
      </c>
      <c r="O16" s="18">
        <v>74</v>
      </c>
      <c r="P16" s="18"/>
      <c r="Q16" s="18"/>
      <c r="R16" s="19"/>
      <c r="S16" s="20"/>
      <c r="T16" s="16"/>
      <c r="U16" s="21"/>
    </row>
    <row r="17" spans="1:24" ht="19.5" customHeight="1" thickBot="1">
      <c r="B17" s="93" t="s">
        <v>35</v>
      </c>
      <c r="C17" s="94"/>
      <c r="D17" s="22"/>
      <c r="E17" s="23" t="s">
        <v>36</v>
      </c>
      <c r="F17" s="24" t="s">
        <v>66</v>
      </c>
      <c r="G17" s="95">
        <v>150</v>
      </c>
      <c r="H17" s="96"/>
      <c r="I17" s="96"/>
      <c r="J17" s="97"/>
      <c r="K17" s="25">
        <v>60</v>
      </c>
      <c r="L17" s="25">
        <v>60</v>
      </c>
      <c r="M17" s="25">
        <v>200</v>
      </c>
      <c r="N17" s="25">
        <v>130</v>
      </c>
      <c r="O17" s="25">
        <v>40</v>
      </c>
      <c r="P17" s="25"/>
      <c r="Q17" s="25"/>
      <c r="R17" s="26"/>
      <c r="S17" s="27"/>
      <c r="T17" s="23"/>
      <c r="U17" s="28"/>
    </row>
    <row r="18" spans="1:24">
      <c r="A18" s="1">
        <v>1</v>
      </c>
      <c r="B18" s="98" t="s">
        <v>37</v>
      </c>
      <c r="C18" s="99"/>
      <c r="D18" s="29">
        <v>325</v>
      </c>
      <c r="E18" s="30" t="s">
        <v>38</v>
      </c>
      <c r="F18" s="31">
        <v>0.11</v>
      </c>
      <c r="G18" s="100"/>
      <c r="H18" s="101"/>
      <c r="I18" s="101"/>
      <c r="J18" s="102"/>
      <c r="K18" s="32"/>
      <c r="L18" s="32"/>
      <c r="M18" s="32"/>
      <c r="N18" s="32"/>
      <c r="O18" s="32"/>
      <c r="P18" s="32"/>
      <c r="Q18" s="32"/>
      <c r="R18" s="33"/>
      <c r="S18" s="34">
        <f>SUM(F18:R18)</f>
        <v>0.11</v>
      </c>
      <c r="T18" s="35">
        <v>9</v>
      </c>
      <c r="U18" s="36">
        <f>SUM(T18)*D18</f>
        <v>2925</v>
      </c>
      <c r="V18" s="37"/>
    </row>
    <row r="19" spans="1:24">
      <c r="A19" s="1">
        <v>2</v>
      </c>
      <c r="B19" s="83" t="s">
        <v>39</v>
      </c>
      <c r="C19" s="84"/>
      <c r="D19" s="38">
        <v>17</v>
      </c>
      <c r="E19" s="39" t="s">
        <v>38</v>
      </c>
      <c r="F19" s="40">
        <v>2E-3</v>
      </c>
      <c r="G19" s="85">
        <v>3.0000000000000001E-3</v>
      </c>
      <c r="H19" s="86"/>
      <c r="I19" s="86"/>
      <c r="J19" s="87"/>
      <c r="K19" s="41"/>
      <c r="L19" s="41"/>
      <c r="M19" s="41"/>
      <c r="N19" s="41"/>
      <c r="O19" s="41"/>
      <c r="P19" s="41"/>
      <c r="Q19" s="41"/>
      <c r="R19" s="42"/>
      <c r="S19" s="43">
        <f>SUM(F19:R19)</f>
        <v>5.0000000000000001E-3</v>
      </c>
      <c r="T19" s="44">
        <v>0.45</v>
      </c>
      <c r="U19" s="45">
        <f>SUM(T19)*D19</f>
        <v>7.65</v>
      </c>
    </row>
    <row r="20" spans="1:24">
      <c r="A20" s="1">
        <v>3</v>
      </c>
      <c r="B20" s="83" t="s">
        <v>40</v>
      </c>
      <c r="C20" s="84"/>
      <c r="D20" s="38">
        <v>27</v>
      </c>
      <c r="E20" s="39" t="s">
        <v>38</v>
      </c>
      <c r="F20" s="40">
        <v>5.0000000000000001E-3</v>
      </c>
      <c r="G20" s="85"/>
      <c r="H20" s="86"/>
      <c r="I20" s="86"/>
      <c r="J20" s="87"/>
      <c r="K20" s="41"/>
      <c r="L20" s="41"/>
      <c r="M20" s="41"/>
      <c r="N20" s="41"/>
      <c r="O20" s="41"/>
      <c r="P20" s="41"/>
      <c r="Q20" s="41"/>
      <c r="R20" s="42"/>
      <c r="S20" s="43">
        <f t="shared" ref="S20:S29" si="0">SUM(F20:R20)</f>
        <v>5.0000000000000001E-3</v>
      </c>
      <c r="T20" s="44">
        <v>0.5</v>
      </c>
      <c r="U20" s="45">
        <f t="shared" ref="U20:U33" si="1">SUM(T20)*D20</f>
        <v>13.5</v>
      </c>
    </row>
    <row r="21" spans="1:24">
      <c r="A21" s="1">
        <v>4</v>
      </c>
      <c r="B21" s="83" t="s">
        <v>41</v>
      </c>
      <c r="C21" s="84"/>
      <c r="D21" s="38">
        <v>29</v>
      </c>
      <c r="E21" s="39" t="s">
        <v>38</v>
      </c>
      <c r="F21" s="40">
        <v>5.0000000000000001E-3</v>
      </c>
      <c r="G21" s="85"/>
      <c r="H21" s="86"/>
      <c r="I21" s="86"/>
      <c r="J21" s="87"/>
      <c r="K21" s="41"/>
      <c r="L21" s="41"/>
      <c r="M21" s="41"/>
      <c r="N21" s="41"/>
      <c r="O21" s="41"/>
      <c r="P21" s="41"/>
      <c r="Q21" s="41"/>
      <c r="R21" s="42"/>
      <c r="S21" s="43">
        <f t="shared" si="0"/>
        <v>5.0000000000000001E-3</v>
      </c>
      <c r="T21" s="46">
        <v>0.4</v>
      </c>
      <c r="U21" s="45">
        <f t="shared" si="1"/>
        <v>11.600000000000001</v>
      </c>
      <c r="X21" s="1" t="s">
        <v>42</v>
      </c>
    </row>
    <row r="22" spans="1:24">
      <c r="A22" s="1">
        <v>5</v>
      </c>
      <c r="B22" s="47" t="s">
        <v>43</v>
      </c>
      <c r="C22" s="48"/>
      <c r="D22" s="38">
        <v>8</v>
      </c>
      <c r="E22" s="39" t="s">
        <v>44</v>
      </c>
      <c r="F22" s="40">
        <v>5.0000000000000001E-3</v>
      </c>
      <c r="G22" s="49"/>
      <c r="H22" s="50"/>
      <c r="I22" s="50"/>
      <c r="J22" s="51"/>
      <c r="K22" s="41"/>
      <c r="L22" s="41"/>
      <c r="M22" s="41"/>
      <c r="N22" s="41"/>
      <c r="O22" s="41"/>
      <c r="P22" s="41"/>
      <c r="Q22" s="41"/>
      <c r="R22" s="42"/>
      <c r="S22" s="43">
        <f t="shared" si="0"/>
        <v>5.0000000000000001E-3</v>
      </c>
      <c r="T22" s="46">
        <v>10</v>
      </c>
      <c r="U22" s="45">
        <f t="shared" si="1"/>
        <v>80</v>
      </c>
    </row>
    <row r="23" spans="1:24">
      <c r="A23" s="1">
        <v>6</v>
      </c>
      <c r="B23" s="83" t="s">
        <v>45</v>
      </c>
      <c r="C23" s="84"/>
      <c r="D23" s="38">
        <v>105</v>
      </c>
      <c r="E23" s="39" t="s">
        <v>46</v>
      </c>
      <c r="F23" s="40">
        <v>0.01</v>
      </c>
      <c r="G23" s="85"/>
      <c r="H23" s="86"/>
      <c r="I23" s="86"/>
      <c r="J23" s="87"/>
      <c r="K23" s="41"/>
      <c r="L23" s="41"/>
      <c r="M23" s="41"/>
      <c r="N23" s="41"/>
      <c r="O23" s="41"/>
      <c r="P23" s="41"/>
      <c r="Q23" s="41"/>
      <c r="R23" s="42"/>
      <c r="S23" s="43">
        <f>SUM(F23:R23)</f>
        <v>0.01</v>
      </c>
      <c r="T23" s="44">
        <v>1</v>
      </c>
      <c r="U23" s="45">
        <f t="shared" si="1"/>
        <v>105</v>
      </c>
    </row>
    <row r="24" spans="1:24">
      <c r="A24" s="1">
        <v>7</v>
      </c>
      <c r="B24" s="47" t="s">
        <v>47</v>
      </c>
      <c r="C24" s="48"/>
      <c r="D24" s="38">
        <v>144</v>
      </c>
      <c r="E24" s="39" t="s">
        <v>38</v>
      </c>
      <c r="F24" s="40">
        <v>0.01</v>
      </c>
      <c r="G24" s="49"/>
      <c r="H24" s="50"/>
      <c r="I24" s="50"/>
      <c r="J24" s="51"/>
      <c r="K24" s="41"/>
      <c r="L24" s="41"/>
      <c r="M24" s="41"/>
      <c r="N24" s="41"/>
      <c r="O24" s="41"/>
      <c r="P24" s="41"/>
      <c r="Q24" s="41"/>
      <c r="R24" s="42"/>
      <c r="S24" s="43">
        <f>SUM(F24:R24)</f>
        <v>0.01</v>
      </c>
      <c r="T24" s="44">
        <v>0.7</v>
      </c>
      <c r="U24" s="45">
        <f t="shared" si="1"/>
        <v>100.8</v>
      </c>
    </row>
    <row r="25" spans="1:24">
      <c r="A25" s="1">
        <v>8</v>
      </c>
      <c r="B25" s="83" t="s">
        <v>48</v>
      </c>
      <c r="C25" s="84"/>
      <c r="D25" s="38">
        <v>50</v>
      </c>
      <c r="E25" s="39" t="s">
        <v>38</v>
      </c>
      <c r="F25" s="40"/>
      <c r="G25" s="85">
        <v>0.05</v>
      </c>
      <c r="H25" s="86"/>
      <c r="I25" s="86"/>
      <c r="J25" s="87"/>
      <c r="K25" s="41"/>
      <c r="L25" s="41"/>
      <c r="M25" s="41"/>
      <c r="N25" s="41"/>
      <c r="O25" s="41"/>
      <c r="P25" s="41"/>
      <c r="Q25" s="41"/>
      <c r="R25" s="42"/>
      <c r="S25" s="43">
        <f>SUM(F25:R25)</f>
        <v>0.05</v>
      </c>
      <c r="T25" s="44">
        <v>4</v>
      </c>
      <c r="U25" s="45">
        <f t="shared" si="1"/>
        <v>200</v>
      </c>
    </row>
    <row r="26" spans="1:24">
      <c r="A26" s="1">
        <v>9</v>
      </c>
      <c r="B26" s="83" t="s">
        <v>49</v>
      </c>
      <c r="C26" s="84"/>
      <c r="D26" s="38">
        <v>407</v>
      </c>
      <c r="E26" s="39" t="s">
        <v>38</v>
      </c>
      <c r="F26" s="40"/>
      <c r="G26" s="85">
        <v>5.0000000000000001E-3</v>
      </c>
      <c r="H26" s="86"/>
      <c r="I26" s="86"/>
      <c r="J26" s="87"/>
      <c r="K26" s="41"/>
      <c r="L26" s="41"/>
      <c r="M26" s="41"/>
      <c r="N26" s="41"/>
      <c r="O26" s="41"/>
      <c r="P26" s="41"/>
      <c r="Q26" s="41"/>
      <c r="R26" s="42"/>
      <c r="S26" s="43">
        <f t="shared" si="0"/>
        <v>5.0000000000000001E-3</v>
      </c>
      <c r="T26" s="44">
        <v>0.4</v>
      </c>
      <c r="U26" s="45">
        <f t="shared" si="1"/>
        <v>162.80000000000001</v>
      </c>
    </row>
    <row r="27" spans="1:24" ht="15.75" customHeight="1">
      <c r="A27" s="1">
        <v>10</v>
      </c>
      <c r="B27" s="83" t="s">
        <v>50</v>
      </c>
      <c r="C27" s="84"/>
      <c r="D27" s="38">
        <v>240</v>
      </c>
      <c r="E27" s="39" t="s">
        <v>38</v>
      </c>
      <c r="F27" s="40"/>
      <c r="G27" s="85"/>
      <c r="H27" s="86"/>
      <c r="I27" s="86"/>
      <c r="J27" s="87"/>
      <c r="K27" s="41">
        <v>0.06</v>
      </c>
      <c r="L27" s="41"/>
      <c r="M27" s="41"/>
      <c r="N27" s="41"/>
      <c r="O27" s="41"/>
      <c r="P27" s="41"/>
      <c r="Q27" s="41"/>
      <c r="R27" s="42"/>
      <c r="S27" s="43">
        <f t="shared" si="0"/>
        <v>0.06</v>
      </c>
      <c r="T27" s="44">
        <v>4</v>
      </c>
      <c r="U27" s="45">
        <f t="shared" si="1"/>
        <v>960</v>
      </c>
    </row>
    <row r="28" spans="1:24">
      <c r="A28" s="1">
        <v>11</v>
      </c>
      <c r="B28" s="83" t="s">
        <v>31</v>
      </c>
      <c r="C28" s="84"/>
      <c r="D28" s="52">
        <v>41.67</v>
      </c>
      <c r="E28" s="39" t="s">
        <v>38</v>
      </c>
      <c r="F28" s="53">
        <v>0.01</v>
      </c>
      <c r="G28" s="85"/>
      <c r="H28" s="86"/>
      <c r="I28" s="86"/>
      <c r="J28" s="87"/>
      <c r="K28" s="41"/>
      <c r="L28" s="41">
        <v>0.06</v>
      </c>
      <c r="M28" s="41"/>
      <c r="N28" s="41"/>
      <c r="O28" s="41"/>
      <c r="P28" s="41"/>
      <c r="Q28" s="41"/>
      <c r="R28" s="42"/>
      <c r="S28" s="43">
        <f t="shared" si="0"/>
        <v>6.9999999999999993E-2</v>
      </c>
      <c r="T28" s="44">
        <v>6</v>
      </c>
      <c r="U28" s="45">
        <f t="shared" si="1"/>
        <v>250.02</v>
      </c>
    </row>
    <row r="29" spans="1:24">
      <c r="A29" s="1">
        <v>12</v>
      </c>
      <c r="B29" s="83" t="s">
        <v>51</v>
      </c>
      <c r="C29" s="84"/>
      <c r="D29" s="38">
        <v>85</v>
      </c>
      <c r="E29" s="39" t="s">
        <v>52</v>
      </c>
      <c r="F29" s="40"/>
      <c r="G29" s="85"/>
      <c r="H29" s="86"/>
      <c r="I29" s="86"/>
      <c r="J29" s="87"/>
      <c r="K29" s="41"/>
      <c r="L29" s="41"/>
      <c r="M29" s="41">
        <v>4.0000000000000001E-3</v>
      </c>
      <c r="N29" s="41"/>
      <c r="O29" s="41"/>
      <c r="P29" s="41"/>
      <c r="Q29" s="41"/>
      <c r="R29" s="42"/>
      <c r="S29" s="43">
        <f t="shared" si="0"/>
        <v>4.0000000000000001E-3</v>
      </c>
      <c r="T29" s="44">
        <v>1</v>
      </c>
      <c r="U29" s="45">
        <f t="shared" si="1"/>
        <v>85</v>
      </c>
    </row>
    <row r="30" spans="1:24">
      <c r="A30" s="1">
        <v>13</v>
      </c>
      <c r="B30" s="47" t="s">
        <v>53</v>
      </c>
      <c r="C30" s="48"/>
      <c r="D30" s="38">
        <v>62</v>
      </c>
      <c r="E30" s="39" t="s">
        <v>38</v>
      </c>
      <c r="F30" s="40"/>
      <c r="G30" s="49"/>
      <c r="H30" s="50"/>
      <c r="I30" s="50"/>
      <c r="J30" s="51"/>
      <c r="K30" s="41"/>
      <c r="L30" s="41"/>
      <c r="M30" s="41">
        <v>0.02</v>
      </c>
      <c r="N30" s="41"/>
      <c r="O30" s="41"/>
      <c r="P30" s="41"/>
      <c r="Q30" s="41"/>
      <c r="R30" s="42"/>
      <c r="S30" s="43" t="s">
        <v>54</v>
      </c>
      <c r="T30" s="44">
        <v>1.5</v>
      </c>
      <c r="U30" s="45">
        <f t="shared" si="1"/>
        <v>93</v>
      </c>
    </row>
    <row r="31" spans="1:24">
      <c r="A31" s="1">
        <v>14</v>
      </c>
      <c r="B31" s="54" t="s">
        <v>70</v>
      </c>
      <c r="C31" s="55"/>
      <c r="D31" s="56">
        <v>22</v>
      </c>
      <c r="E31" s="57"/>
      <c r="F31" s="58"/>
      <c r="G31" s="59"/>
      <c r="H31" s="60"/>
      <c r="I31" s="60"/>
      <c r="J31" s="61"/>
      <c r="K31" s="62"/>
      <c r="L31" s="62"/>
      <c r="M31" s="62"/>
      <c r="N31" s="62"/>
      <c r="O31" s="62">
        <v>1</v>
      </c>
      <c r="P31" s="62"/>
      <c r="Q31" s="62"/>
      <c r="R31" s="63"/>
      <c r="S31" s="43" t="s">
        <v>69</v>
      </c>
      <c r="T31" s="44">
        <v>74</v>
      </c>
      <c r="U31" s="45">
        <f t="shared" si="1"/>
        <v>1628</v>
      </c>
    </row>
    <row r="32" spans="1:24">
      <c r="A32" s="1">
        <v>15</v>
      </c>
      <c r="B32" s="54" t="s">
        <v>33</v>
      </c>
      <c r="C32" s="55"/>
      <c r="D32" s="56">
        <v>40</v>
      </c>
      <c r="E32" s="57" t="s">
        <v>38</v>
      </c>
      <c r="F32" s="58"/>
      <c r="G32" s="59"/>
      <c r="H32" s="60"/>
      <c r="I32" s="60"/>
      <c r="J32" s="61"/>
      <c r="K32" s="62"/>
      <c r="L32" s="62"/>
      <c r="M32" s="62"/>
      <c r="N32" s="62">
        <v>0.13</v>
      </c>
      <c r="O32" s="62"/>
      <c r="P32" s="62"/>
      <c r="Q32" s="62"/>
      <c r="R32" s="63"/>
      <c r="S32" s="43" t="s">
        <v>67</v>
      </c>
      <c r="T32" s="44">
        <v>15</v>
      </c>
      <c r="U32" s="45">
        <f t="shared" si="1"/>
        <v>600</v>
      </c>
    </row>
    <row r="33" spans="1:21" ht="19.5" thickBot="1">
      <c r="A33" s="1">
        <v>16</v>
      </c>
      <c r="B33" s="76" t="s">
        <v>55</v>
      </c>
      <c r="C33" s="77"/>
      <c r="D33" s="64">
        <v>65</v>
      </c>
      <c r="E33" s="23" t="s">
        <v>46</v>
      </c>
      <c r="F33" s="65">
        <v>0.01</v>
      </c>
      <c r="G33" s="78"/>
      <c r="H33" s="79"/>
      <c r="I33" s="79"/>
      <c r="J33" s="80"/>
      <c r="K33" s="66"/>
      <c r="L33" s="66"/>
      <c r="M33" s="66">
        <v>0.1</v>
      </c>
      <c r="N33" s="66"/>
      <c r="O33" s="66"/>
      <c r="P33" s="66"/>
      <c r="Q33" s="66"/>
      <c r="R33" s="67"/>
      <c r="S33" s="68">
        <f>F33+M33</f>
        <v>0.11</v>
      </c>
      <c r="T33" s="44">
        <v>8</v>
      </c>
      <c r="U33" s="45">
        <f t="shared" si="1"/>
        <v>520</v>
      </c>
    </row>
    <row r="34" spans="1:21" ht="18.75" customHeight="1" thickBot="1">
      <c r="B34" s="69"/>
      <c r="C34" s="69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70"/>
      <c r="Q34" s="70"/>
      <c r="R34" s="71" t="s">
        <v>56</v>
      </c>
      <c r="S34" s="81">
        <f>SUM(U18:U33)</f>
        <v>7742.3700000000008</v>
      </c>
      <c r="T34" s="81"/>
      <c r="U34" s="82"/>
    </row>
    <row r="36" spans="1:21" ht="15" customHeight="1">
      <c r="B36" s="75" t="s">
        <v>57</v>
      </c>
      <c r="C36" s="75"/>
      <c r="D36" s="75" t="s">
        <v>58</v>
      </c>
      <c r="E36" s="75"/>
      <c r="F36" s="75"/>
      <c r="G36" s="75" t="s">
        <v>59</v>
      </c>
      <c r="H36" s="75"/>
      <c r="I36" s="75"/>
      <c r="J36" s="75"/>
      <c r="K36" s="75"/>
      <c r="O36" s="1" t="s">
        <v>60</v>
      </c>
      <c r="P36" s="75" t="s">
        <v>6</v>
      </c>
      <c r="Q36" s="75"/>
      <c r="R36" s="75" t="s">
        <v>61</v>
      </c>
      <c r="S36" s="75"/>
    </row>
    <row r="38" spans="1:21">
      <c r="B38" s="74" t="s">
        <v>62</v>
      </c>
      <c r="C38" s="74"/>
      <c r="D38" s="75" t="s">
        <v>58</v>
      </c>
      <c r="E38" s="75"/>
      <c r="F38" s="75"/>
      <c r="G38" s="75" t="s">
        <v>63</v>
      </c>
      <c r="H38" s="75"/>
      <c r="I38" s="75"/>
      <c r="J38" s="75"/>
      <c r="K38" s="75"/>
      <c r="O38" s="72" t="s">
        <v>64</v>
      </c>
      <c r="P38" s="75" t="s">
        <v>6</v>
      </c>
      <c r="Q38" s="75"/>
      <c r="R38" s="75" t="s">
        <v>65</v>
      </c>
      <c r="S38" s="75"/>
    </row>
  </sheetData>
  <sheetProtection formatCells="0"/>
  <protectedRanges>
    <protectedRange sqref="N1" name="Диапазон4"/>
    <protectedRange sqref="B4" name="Диапазон3"/>
    <protectedRange sqref="O9" name="Диапазон2"/>
    <protectedRange sqref="B18:R33" name="Диапазон1"/>
  </protectedRanges>
  <mergeCells count="72">
    <mergeCell ref="G1:M1"/>
    <mergeCell ref="C2:D2"/>
    <mergeCell ref="E2:F2"/>
    <mergeCell ref="G2:J2"/>
    <mergeCell ref="K2:M2"/>
    <mergeCell ref="Q2:R2"/>
    <mergeCell ref="S2:T2"/>
    <mergeCell ref="R4:S4"/>
    <mergeCell ref="B5:C7"/>
    <mergeCell ref="D5:E8"/>
    <mergeCell ref="F5:J8"/>
    <mergeCell ref="K5:L8"/>
    <mergeCell ref="M5:N8"/>
    <mergeCell ref="O5:P8"/>
    <mergeCell ref="R5:S5"/>
    <mergeCell ref="O2:P2"/>
    <mergeCell ref="R6:S6"/>
    <mergeCell ref="O9:P9"/>
    <mergeCell ref="D10:M10"/>
    <mergeCell ref="N10:P10"/>
    <mergeCell ref="B12:C15"/>
    <mergeCell ref="D12:D15"/>
    <mergeCell ref="E12:E15"/>
    <mergeCell ref="F12:R12"/>
    <mergeCell ref="B9:C9"/>
    <mergeCell ref="D9:E9"/>
    <mergeCell ref="F9:J9"/>
    <mergeCell ref="K9:L9"/>
    <mergeCell ref="M9:N9"/>
    <mergeCell ref="S12:S15"/>
    <mergeCell ref="T12:T15"/>
    <mergeCell ref="U12:U15"/>
    <mergeCell ref="F13:R13"/>
    <mergeCell ref="G14:J14"/>
    <mergeCell ref="G15:J15"/>
    <mergeCell ref="B16:C16"/>
    <mergeCell ref="G16:J16"/>
    <mergeCell ref="B17:C17"/>
    <mergeCell ref="G17:J17"/>
    <mergeCell ref="B18:C18"/>
    <mergeCell ref="G18:J18"/>
    <mergeCell ref="B19:C19"/>
    <mergeCell ref="G19:J19"/>
    <mergeCell ref="B20:C20"/>
    <mergeCell ref="G20:J20"/>
    <mergeCell ref="B21:C21"/>
    <mergeCell ref="G21:J21"/>
    <mergeCell ref="B23:C23"/>
    <mergeCell ref="G23:J23"/>
    <mergeCell ref="B25:C25"/>
    <mergeCell ref="G25:J25"/>
    <mergeCell ref="B26:C26"/>
    <mergeCell ref="G26:J26"/>
    <mergeCell ref="B27:C27"/>
    <mergeCell ref="G27:J27"/>
    <mergeCell ref="B28:C28"/>
    <mergeCell ref="G28:J28"/>
    <mergeCell ref="B29:C29"/>
    <mergeCell ref="G29:J29"/>
    <mergeCell ref="B33:C33"/>
    <mergeCell ref="G33:J33"/>
    <mergeCell ref="S34:U34"/>
    <mergeCell ref="B36:C36"/>
    <mergeCell ref="D36:F36"/>
    <mergeCell ref="G36:K36"/>
    <mergeCell ref="P36:Q36"/>
    <mergeCell ref="R36:S36"/>
    <mergeCell ref="B38:C38"/>
    <mergeCell ref="D38:F38"/>
    <mergeCell ref="G38:K38"/>
    <mergeCell ref="P38:Q38"/>
    <mergeCell ref="R38:S38"/>
  </mergeCells>
  <pageMargins left="0.7" right="0.7" top="0.75" bottom="0.75" header="0.3" footer="0.3"/>
  <pageSetup paperSize="9" scale="54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Пт2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ншдс</dc:creator>
  <cp:lastModifiedBy>ншдс</cp:lastModifiedBy>
  <cp:lastPrinted>2023-01-27T06:33:01Z</cp:lastPrinted>
  <dcterms:created xsi:type="dcterms:W3CDTF">2022-12-23T06:21:12Z</dcterms:created>
  <dcterms:modified xsi:type="dcterms:W3CDTF">2023-01-27T06:33:44Z</dcterms:modified>
</cp:coreProperties>
</file>