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31" i="1"/>
  <c r="F14"/>
  <c r="G14"/>
  <c r="K14"/>
  <c r="L14"/>
  <c r="Q16"/>
  <c r="S16"/>
  <c r="Q17"/>
  <c r="S17"/>
  <c r="Q18"/>
  <c r="S18"/>
  <c r="Q19"/>
  <c r="S19"/>
  <c r="Q20"/>
  <c r="S20"/>
  <c r="S21"/>
  <c r="Q22"/>
  <c r="S22"/>
  <c r="Q23"/>
  <c r="S23"/>
  <c r="Q24"/>
  <c r="S24"/>
  <c r="Q25"/>
  <c r="S25"/>
  <c r="Q26"/>
  <c r="S26"/>
  <c r="Q27"/>
  <c r="S27"/>
  <c r="Q28"/>
  <c r="S28"/>
  <c r="Q29"/>
  <c r="S29"/>
  <c r="S30"/>
  <c r="Q32"/>
  <c r="S32"/>
  <c r="Q33" l="1"/>
  <c r="L8" s="1"/>
  <c r="M9" s="1"/>
</calcChain>
</file>

<file path=xl/sharedStrings.xml><?xml version="1.0" encoding="utf-8"?>
<sst xmlns="http://schemas.openxmlformats.org/spreadsheetml/2006/main" count="90" uniqueCount="74">
  <si>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</si>
  <si>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</si>
  <si>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</si>
  <si>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</si>
  <si>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</si>
  <si>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</si>
  <si>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</si>
  <si>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</si>
  <si>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</si>
  <si>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</si>
  <si>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</si>
  <si>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</si>
  <si>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</si>
  <si>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</si>
  <si>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</si>
  <si>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</si>
  <si>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</si>
  <si>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</si>
  <si>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</si>
  <si>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</si>
  <si>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</si>
  <si>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</si>
  <si>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</si>
  <si>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</si>
  <si>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</si>
  <si>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</si>
  <si>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</si>
  <si>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</si>
  <si>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</si>
  <si>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</si>
  <si>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</si>
  <si>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</si>
  <si>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</si>
  <si>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</si>
  <si>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</si>
  <si>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</si>
  <si>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</si>
  <si>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</si>
  <si>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</si>
  <si>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</si>
  <si>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</si>
  <si>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</si>
  <si>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</si>
  <si>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</si>
  <si>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</si>
  <si>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</si>
  <si>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</si>
  <si>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</si>
  <si>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</si>
  <si>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</si>
  <si>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</si>
  <si>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</si>
  <si>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</si>
  <si>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</si>
  <si>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</si>
  <si>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</si>
  <si>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</si>
  <si>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</si>
  <si>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</si>
  <si>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</si>
  <si>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</si>
  <si>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</si>
  <si>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</si>
  <si>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</si>
  <si>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</si>
  <si>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</si>
  <si>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Мандарин</t>
  </si>
  <si>
    <t xml:space="preserve"> и.о.</t>
  </si>
  <si>
    <t>директора</t>
  </si>
  <si>
    <t>Балкарова М.М.</t>
  </si>
  <si>
    <t>01.02.2023г</t>
  </si>
  <si>
    <t>Ж.С.</t>
  </si>
  <si>
    <t>Ф.Э.</t>
  </si>
  <si>
    <t>0,170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</si>
</sst>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tabSelected="1" zoomScale="80" zoomScaleNormal="80" workbookViewId="0">
      <selection activeCell="U27" sqref="U27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64</v>
      </c>
      <c r="C1" s="1" t="s">
        <v>67</v>
      </c>
      <c r="G1" s="62" t="s">
        <v>63</v>
      </c>
      <c r="H1" s="62"/>
      <c r="I1" s="62"/>
      <c r="J1" s="62"/>
      <c r="K1" s="62"/>
      <c r="L1" s="62"/>
      <c r="M1" s="51"/>
    </row>
    <row r="2" spans="1:19" ht="15" customHeight="1">
      <c r="B2" s="1" t="s">
        <v>68</v>
      </c>
      <c r="C2" s="63" t="s">
        <v>62</v>
      </c>
      <c r="D2" s="63"/>
      <c r="E2" s="64" t="s">
        <v>69</v>
      </c>
      <c r="F2" s="64"/>
      <c r="G2" s="62" t="s">
        <v>61</v>
      </c>
      <c r="H2" s="62"/>
      <c r="I2" s="62"/>
      <c r="J2" s="62"/>
      <c r="K2" s="63"/>
      <c r="L2" s="63"/>
      <c r="N2" s="63" t="s">
        <v>60</v>
      </c>
      <c r="O2" s="63"/>
      <c r="P2" s="2"/>
      <c r="Q2" s="67" t="s">
        <v>59</v>
      </c>
      <c r="R2" s="67"/>
    </row>
    <row r="3" spans="1:19" ht="38.25" thickBot="1">
      <c r="B3" s="50" t="s">
        <v>70</v>
      </c>
      <c r="G3" s="2"/>
      <c r="H3" s="49"/>
      <c r="I3" s="2"/>
      <c r="J3" s="49"/>
      <c r="P3" s="63" t="s">
        <v>58</v>
      </c>
      <c r="Q3" s="63"/>
    </row>
    <row r="4" spans="1:19" ht="15" customHeight="1">
      <c r="B4" s="68" t="s">
        <v>57</v>
      </c>
      <c r="C4" s="69"/>
      <c r="D4" s="74" t="s">
        <v>56</v>
      </c>
      <c r="E4" s="75"/>
      <c r="F4" s="74" t="s">
        <v>55</v>
      </c>
      <c r="G4" s="80"/>
      <c r="H4" s="80"/>
      <c r="I4" s="80"/>
      <c r="J4" s="80"/>
      <c r="K4" s="75"/>
      <c r="L4" s="80" t="s">
        <v>54</v>
      </c>
      <c r="M4" s="75"/>
      <c r="N4" s="74" t="s">
        <v>53</v>
      </c>
      <c r="O4" s="75"/>
      <c r="P4" s="83" t="s">
        <v>52</v>
      </c>
      <c r="Q4" s="83"/>
    </row>
    <row r="5" spans="1:19">
      <c r="B5" s="70"/>
      <c r="C5" s="71"/>
      <c r="D5" s="76"/>
      <c r="E5" s="77"/>
      <c r="F5" s="76"/>
      <c r="G5" s="81"/>
      <c r="H5" s="81"/>
      <c r="I5" s="81"/>
      <c r="J5" s="81"/>
      <c r="K5" s="77"/>
      <c r="L5" s="81"/>
      <c r="M5" s="77"/>
      <c r="N5" s="76"/>
      <c r="O5" s="77"/>
      <c r="P5" s="83">
        <v>504202</v>
      </c>
      <c r="Q5" s="83"/>
    </row>
    <row r="6" spans="1:19" ht="19.5" customHeight="1" thickBot="1">
      <c r="B6" s="72"/>
      <c r="C6" s="73"/>
      <c r="D6" s="76"/>
      <c r="E6" s="77"/>
      <c r="F6" s="76"/>
      <c r="G6" s="81"/>
      <c r="H6" s="81"/>
      <c r="I6" s="81"/>
      <c r="J6" s="81"/>
      <c r="K6" s="77"/>
      <c r="L6" s="81"/>
      <c r="M6" s="77"/>
      <c r="N6" s="76"/>
      <c r="O6" s="77"/>
    </row>
    <row r="7" spans="1:19" ht="63" customHeight="1" thickBot="1">
      <c r="B7" s="48" t="s">
        <v>51</v>
      </c>
      <c r="C7" s="47" t="s">
        <v>50</v>
      </c>
      <c r="D7" s="78"/>
      <c r="E7" s="79"/>
      <c r="F7" s="78"/>
      <c r="G7" s="82"/>
      <c r="H7" s="82"/>
      <c r="I7" s="82"/>
      <c r="J7" s="82"/>
      <c r="K7" s="79"/>
      <c r="L7" s="82"/>
      <c r="M7" s="79"/>
      <c r="N7" s="78"/>
      <c r="O7" s="79"/>
    </row>
    <row r="8" spans="1:19" ht="24" customHeight="1" thickBot="1">
      <c r="B8" s="86"/>
      <c r="C8" s="87"/>
      <c r="D8" s="88">
        <v>68.3</v>
      </c>
      <c r="E8" s="89"/>
      <c r="F8" s="90">
        <v>90</v>
      </c>
      <c r="G8" s="91"/>
      <c r="H8" s="91"/>
      <c r="I8" s="91"/>
      <c r="J8" s="91"/>
      <c r="K8" s="54"/>
      <c r="L8" s="65">
        <f>SUM(Q33)/N8</f>
        <v>84.047662337662345</v>
      </c>
      <c r="M8" s="66"/>
      <c r="N8" s="84">
        <v>77</v>
      </c>
      <c r="O8" s="85"/>
    </row>
    <row r="9" spans="1:19" ht="24.75" customHeight="1" thickBot="1">
      <c r="B9" s="2"/>
      <c r="C9" s="2"/>
      <c r="D9" s="92" t="s">
        <v>49</v>
      </c>
      <c r="E9" s="93"/>
      <c r="F9" s="93"/>
      <c r="G9" s="93"/>
      <c r="H9" s="93"/>
      <c r="I9" s="93"/>
      <c r="J9" s="93"/>
      <c r="K9" s="93"/>
      <c r="L9" s="94"/>
      <c r="M9" s="65">
        <f>L8*N8</f>
        <v>6471.670000000001</v>
      </c>
      <c r="N9" s="65"/>
      <c r="O9" s="66"/>
    </row>
    <row r="10" spans="1:19" ht="21" customHeight="1" thickBot="1">
      <c r="B10" s="74" t="s">
        <v>48</v>
      </c>
      <c r="C10" s="75"/>
      <c r="D10" s="75" t="s">
        <v>47</v>
      </c>
      <c r="E10" s="95" t="s">
        <v>46</v>
      </c>
      <c r="F10" s="92" t="s">
        <v>45</v>
      </c>
      <c r="G10" s="93"/>
      <c r="H10" s="93"/>
      <c r="I10" s="93"/>
      <c r="J10" s="93"/>
      <c r="K10" s="93"/>
      <c r="L10" s="93"/>
      <c r="M10" s="93"/>
      <c r="N10" s="93"/>
      <c r="O10" s="93"/>
      <c r="P10" s="94"/>
      <c r="Q10" s="98" t="s">
        <v>44</v>
      </c>
      <c r="R10" s="95" t="s">
        <v>43</v>
      </c>
      <c r="S10" s="101" t="s">
        <v>42</v>
      </c>
    </row>
    <row r="11" spans="1:19" ht="17.25" customHeight="1" thickBot="1">
      <c r="B11" s="76"/>
      <c r="C11" s="77"/>
      <c r="D11" s="77"/>
      <c r="E11" s="96"/>
      <c r="F11" s="81" t="s">
        <v>41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99"/>
      <c r="R11" s="96"/>
      <c r="S11" s="102"/>
    </row>
    <row r="12" spans="1:19" ht="71.25" customHeight="1" thickBot="1">
      <c r="B12" s="76"/>
      <c r="C12" s="77"/>
      <c r="D12" s="77"/>
      <c r="E12" s="96"/>
      <c r="F12" s="46" t="s">
        <v>40</v>
      </c>
      <c r="G12" s="104" t="s">
        <v>39</v>
      </c>
      <c r="H12" s="104"/>
      <c r="I12" s="104"/>
      <c r="J12" s="104"/>
      <c r="K12" s="45" t="s">
        <v>38</v>
      </c>
      <c r="L12" s="45" t="s">
        <v>37</v>
      </c>
      <c r="M12" s="61" t="s">
        <v>66</v>
      </c>
      <c r="N12" s="45"/>
      <c r="O12" s="52"/>
      <c r="P12" s="44"/>
      <c r="Q12" s="99"/>
      <c r="R12" s="96"/>
      <c r="S12" s="102"/>
    </row>
    <row r="13" spans="1:19" ht="15.75" customHeight="1" thickBot="1">
      <c r="B13" s="78"/>
      <c r="C13" s="79"/>
      <c r="D13" s="79"/>
      <c r="E13" s="97"/>
      <c r="F13" s="34"/>
      <c r="G13" s="105"/>
      <c r="H13" s="105"/>
      <c r="I13" s="105"/>
      <c r="J13" s="105"/>
      <c r="K13" s="33"/>
      <c r="L13" s="33"/>
      <c r="M13" s="33"/>
      <c r="N13" s="33"/>
      <c r="O13" s="33"/>
      <c r="P13" s="43"/>
      <c r="Q13" s="100"/>
      <c r="R13" s="97"/>
      <c r="S13" s="103"/>
    </row>
    <row r="14" spans="1:19">
      <c r="B14" s="106" t="s">
        <v>36</v>
      </c>
      <c r="C14" s="107"/>
      <c r="D14" s="42"/>
      <c r="E14" s="37"/>
      <c r="F14" s="41">
        <f>SUM(N8)</f>
        <v>77</v>
      </c>
      <c r="G14" s="69">
        <f>SUM(N8)</f>
        <v>77</v>
      </c>
      <c r="H14" s="108"/>
      <c r="I14" s="108"/>
      <c r="J14" s="109"/>
      <c r="K14" s="40">
        <f>SUM(N8)</f>
        <v>77</v>
      </c>
      <c r="L14" s="40">
        <f>SUM(N8)</f>
        <v>77</v>
      </c>
      <c r="M14" s="40">
        <v>80</v>
      </c>
      <c r="N14" s="40"/>
      <c r="O14" s="40"/>
      <c r="P14" s="39"/>
      <c r="Q14" s="38"/>
      <c r="R14" s="37"/>
      <c r="S14" s="36"/>
    </row>
    <row r="15" spans="1:19" ht="19.5" thickBot="1">
      <c r="B15" s="110" t="s">
        <v>35</v>
      </c>
      <c r="C15" s="111"/>
      <c r="D15" s="35"/>
      <c r="E15" s="29" t="s">
        <v>34</v>
      </c>
      <c r="F15" s="34" t="s">
        <v>65</v>
      </c>
      <c r="G15" s="105">
        <v>150</v>
      </c>
      <c r="H15" s="105"/>
      <c r="I15" s="105"/>
      <c r="J15" s="105"/>
      <c r="K15" s="33">
        <v>60</v>
      </c>
      <c r="L15" s="33" t="s">
        <v>33</v>
      </c>
      <c r="M15" s="33">
        <v>170</v>
      </c>
      <c r="N15" s="32"/>
      <c r="O15" s="32"/>
      <c r="P15" s="31"/>
      <c r="Q15" s="30"/>
      <c r="R15" s="29"/>
      <c r="S15" s="28"/>
    </row>
    <row r="16" spans="1:19">
      <c r="A16" s="1">
        <v>1</v>
      </c>
      <c r="B16" s="112" t="s">
        <v>32</v>
      </c>
      <c r="C16" s="113"/>
      <c r="D16" s="27">
        <v>450</v>
      </c>
      <c r="E16" s="26" t="s">
        <v>11</v>
      </c>
      <c r="F16" s="25">
        <v>9.5000000000000001E-2</v>
      </c>
      <c r="G16" s="114"/>
      <c r="H16" s="115"/>
      <c r="I16" s="115"/>
      <c r="J16" s="116"/>
      <c r="K16" s="24"/>
      <c r="L16" s="24"/>
      <c r="M16" s="24"/>
      <c r="N16" s="24"/>
      <c r="O16" s="24"/>
      <c r="P16" s="23"/>
      <c r="Q16" s="22">
        <f>SUM(F16:P16)</f>
        <v>9.5000000000000001E-2</v>
      </c>
      <c r="R16" s="21">
        <v>7</v>
      </c>
      <c r="S16" s="20">
        <f t="shared" ref="S16:S29" si="0">SUM(R16)*D16</f>
        <v>3150</v>
      </c>
    </row>
    <row r="17" spans="1:19">
      <c r="A17" s="1">
        <v>2</v>
      </c>
      <c r="B17" s="117" t="s">
        <v>31</v>
      </c>
      <c r="C17" s="118"/>
      <c r="D17" s="14">
        <v>40</v>
      </c>
      <c r="E17" s="13" t="s">
        <v>11</v>
      </c>
      <c r="F17" s="12">
        <v>3.0000000000000001E-3</v>
      </c>
      <c r="G17" s="119"/>
      <c r="H17" s="120"/>
      <c r="I17" s="120"/>
      <c r="J17" s="121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0.3</v>
      </c>
      <c r="S17" s="7">
        <f t="shared" si="0"/>
        <v>12</v>
      </c>
    </row>
    <row r="18" spans="1:19">
      <c r="A18" s="1">
        <v>3</v>
      </c>
      <c r="B18" s="117" t="s">
        <v>30</v>
      </c>
      <c r="C18" s="118"/>
      <c r="D18" s="14">
        <v>40</v>
      </c>
      <c r="E18" s="13" t="s">
        <v>11</v>
      </c>
      <c r="F18" s="12">
        <v>1.2999999999999999E-2</v>
      </c>
      <c r="G18" s="119"/>
      <c r="H18" s="120"/>
      <c r="I18" s="120"/>
      <c r="J18" s="121"/>
      <c r="K18" s="11"/>
      <c r="L18" s="11"/>
      <c r="M18" s="11"/>
      <c r="N18" s="11"/>
      <c r="O18" s="11"/>
      <c r="P18" s="10"/>
      <c r="Q18" s="9">
        <f>SUM(F18:P18)</f>
        <v>1.2999999999999999E-2</v>
      </c>
      <c r="R18" s="8">
        <v>1</v>
      </c>
      <c r="S18" s="7">
        <f t="shared" si="0"/>
        <v>40</v>
      </c>
    </row>
    <row r="19" spans="1:19">
      <c r="A19" s="1">
        <v>4</v>
      </c>
      <c r="B19" s="117" t="s">
        <v>29</v>
      </c>
      <c r="C19" s="118"/>
      <c r="D19" s="14">
        <v>17</v>
      </c>
      <c r="E19" s="13" t="s">
        <v>11</v>
      </c>
      <c r="F19" s="12">
        <v>6.0000000000000001E-3</v>
      </c>
      <c r="G19" s="119">
        <v>3.0000000000000001E-3</v>
      </c>
      <c r="H19" s="120"/>
      <c r="I19" s="120"/>
      <c r="J19" s="121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3">
        <v>0.45</v>
      </c>
      <c r="S19" s="7">
        <f t="shared" si="0"/>
        <v>7.65</v>
      </c>
    </row>
    <row r="20" spans="1:19">
      <c r="A20" s="1">
        <v>5</v>
      </c>
      <c r="B20" s="117" t="s">
        <v>28</v>
      </c>
      <c r="C20" s="118"/>
      <c r="D20" s="14">
        <v>65</v>
      </c>
      <c r="E20" s="13" t="s">
        <v>21</v>
      </c>
      <c r="F20" s="12"/>
      <c r="G20" s="119">
        <v>0.03</v>
      </c>
      <c r="H20" s="120"/>
      <c r="I20" s="120"/>
      <c r="J20" s="121"/>
      <c r="K20" s="11"/>
      <c r="L20" s="11"/>
      <c r="M20" s="11"/>
      <c r="N20" s="11"/>
      <c r="O20" s="11"/>
      <c r="P20" s="10"/>
      <c r="Q20" s="9">
        <f>SUM(F20:P20)</f>
        <v>0.03</v>
      </c>
      <c r="R20" s="8">
        <v>2</v>
      </c>
      <c r="S20" s="7">
        <f t="shared" si="0"/>
        <v>130</v>
      </c>
    </row>
    <row r="21" spans="1:19">
      <c r="A21" s="1">
        <v>6</v>
      </c>
      <c r="B21" s="19" t="s">
        <v>27</v>
      </c>
      <c r="C21" s="18"/>
      <c r="D21" s="14">
        <v>33</v>
      </c>
      <c r="E21" s="13" t="s">
        <v>15</v>
      </c>
      <c r="F21" s="12">
        <v>3.0000000000000001E-3</v>
      </c>
      <c r="G21" s="17"/>
      <c r="H21" s="16"/>
      <c r="I21" s="16"/>
      <c r="J21" s="15"/>
      <c r="K21" s="11"/>
      <c r="L21" s="11"/>
      <c r="M21" s="11"/>
      <c r="N21" s="11"/>
      <c r="O21" s="11"/>
      <c r="P21" s="10"/>
      <c r="Q21" s="9" t="s">
        <v>26</v>
      </c>
      <c r="R21" s="8">
        <v>1</v>
      </c>
      <c r="S21" s="7">
        <f t="shared" si="0"/>
        <v>33</v>
      </c>
    </row>
    <row r="22" spans="1:19">
      <c r="A22" s="1">
        <v>7</v>
      </c>
      <c r="B22" s="117" t="s">
        <v>25</v>
      </c>
      <c r="C22" s="118"/>
      <c r="D22" s="14">
        <v>29</v>
      </c>
      <c r="E22" s="13" t="s">
        <v>11</v>
      </c>
      <c r="F22" s="12">
        <v>5.0000000000000001E-3</v>
      </c>
      <c r="G22" s="119"/>
      <c r="H22" s="120"/>
      <c r="I22" s="120"/>
      <c r="J22" s="121"/>
      <c r="K22" s="11"/>
      <c r="L22" s="11"/>
      <c r="M22" s="11"/>
      <c r="N22" s="11"/>
      <c r="O22" s="11"/>
      <c r="P22" s="10"/>
      <c r="Q22" s="9">
        <f t="shared" ref="Q22:Q29" si="1">SUM(F22:P22)</f>
        <v>5.0000000000000001E-3</v>
      </c>
      <c r="R22" s="53">
        <v>0.4</v>
      </c>
      <c r="S22" s="7">
        <f t="shared" si="0"/>
        <v>11.600000000000001</v>
      </c>
    </row>
    <row r="23" spans="1:19">
      <c r="A23" s="1">
        <v>8</v>
      </c>
      <c r="B23" s="19" t="s">
        <v>24</v>
      </c>
      <c r="C23" s="18"/>
      <c r="D23" s="14">
        <v>8</v>
      </c>
      <c r="E23" s="13" t="s">
        <v>23</v>
      </c>
      <c r="F23" s="12">
        <v>5.0000000000000001E-3</v>
      </c>
      <c r="G23" s="17"/>
      <c r="H23" s="16"/>
      <c r="I23" s="16"/>
      <c r="J23" s="15"/>
      <c r="K23" s="11"/>
      <c r="L23" s="11"/>
      <c r="M23" s="11"/>
      <c r="N23" s="11"/>
      <c r="O23" s="11"/>
      <c r="P23" s="10"/>
      <c r="Q23" s="9">
        <f t="shared" si="1"/>
        <v>5.0000000000000001E-3</v>
      </c>
      <c r="R23" s="8">
        <v>6</v>
      </c>
      <c r="S23" s="7">
        <f t="shared" si="0"/>
        <v>48</v>
      </c>
    </row>
    <row r="24" spans="1:19">
      <c r="A24" s="1">
        <v>9</v>
      </c>
      <c r="B24" s="117" t="s">
        <v>22</v>
      </c>
      <c r="C24" s="118"/>
      <c r="D24" s="14">
        <v>105</v>
      </c>
      <c r="E24" s="13" t="s">
        <v>21</v>
      </c>
      <c r="F24" s="12">
        <v>8.0000000000000002E-3</v>
      </c>
      <c r="G24" s="119"/>
      <c r="H24" s="120"/>
      <c r="I24" s="120"/>
      <c r="J24" s="121"/>
      <c r="K24" s="11"/>
      <c r="L24" s="11"/>
      <c r="M24" s="11"/>
      <c r="N24" s="11"/>
      <c r="O24" s="11"/>
      <c r="P24" s="10"/>
      <c r="Q24" s="9">
        <f t="shared" si="1"/>
        <v>8.0000000000000002E-3</v>
      </c>
      <c r="R24" s="8">
        <v>0.6</v>
      </c>
      <c r="S24" s="7">
        <f t="shared" si="0"/>
        <v>63</v>
      </c>
    </row>
    <row r="25" spans="1:19">
      <c r="A25" s="1">
        <v>10</v>
      </c>
      <c r="B25" s="117" t="s">
        <v>20</v>
      </c>
      <c r="C25" s="118"/>
      <c r="D25" s="14">
        <v>144</v>
      </c>
      <c r="E25" s="13" t="s">
        <v>11</v>
      </c>
      <c r="F25" s="12">
        <v>5.0000000000000001E-3</v>
      </c>
      <c r="G25" s="119"/>
      <c r="H25" s="120"/>
      <c r="I25" s="120"/>
      <c r="J25" s="121"/>
      <c r="K25" s="11"/>
      <c r="L25" s="11"/>
      <c r="M25" s="11"/>
      <c r="N25" s="11"/>
      <c r="O25" s="11"/>
      <c r="P25" s="10"/>
      <c r="Q25" s="9">
        <f t="shared" si="1"/>
        <v>5.0000000000000001E-3</v>
      </c>
      <c r="R25" s="8">
        <v>0.4</v>
      </c>
      <c r="S25" s="7">
        <f t="shared" si="0"/>
        <v>57.6</v>
      </c>
    </row>
    <row r="26" spans="1:19">
      <c r="A26" s="1">
        <v>11</v>
      </c>
      <c r="B26" s="117" t="s">
        <v>19</v>
      </c>
      <c r="C26" s="118"/>
      <c r="D26" s="14">
        <v>28</v>
      </c>
      <c r="E26" s="13" t="s">
        <v>11</v>
      </c>
      <c r="F26" s="12"/>
      <c r="G26" s="119">
        <v>0.2</v>
      </c>
      <c r="H26" s="120"/>
      <c r="I26" s="120"/>
      <c r="J26" s="121"/>
      <c r="K26" s="11"/>
      <c r="L26" s="11"/>
      <c r="M26" s="11"/>
      <c r="N26" s="11"/>
      <c r="O26" s="11"/>
      <c r="P26" s="10"/>
      <c r="Q26" s="9">
        <f t="shared" si="1"/>
        <v>0.2</v>
      </c>
      <c r="R26" s="8">
        <v>16</v>
      </c>
      <c r="S26" s="7">
        <f t="shared" si="0"/>
        <v>448</v>
      </c>
    </row>
    <row r="27" spans="1:19" ht="15.75" customHeight="1">
      <c r="A27" s="1">
        <v>12</v>
      </c>
      <c r="B27" s="117" t="s">
        <v>18</v>
      </c>
      <c r="C27" s="118"/>
      <c r="D27" s="14">
        <v>407</v>
      </c>
      <c r="E27" s="13" t="s">
        <v>11</v>
      </c>
      <c r="F27" s="12"/>
      <c r="G27" s="119">
        <v>5.0000000000000001E-3</v>
      </c>
      <c r="H27" s="120"/>
      <c r="I27" s="120"/>
      <c r="J27" s="121"/>
      <c r="K27" s="11"/>
      <c r="L27" s="11"/>
      <c r="M27" s="11"/>
      <c r="N27" s="11"/>
      <c r="O27" s="11"/>
      <c r="P27" s="10"/>
      <c r="Q27" s="9">
        <f t="shared" si="1"/>
        <v>5.0000000000000001E-3</v>
      </c>
      <c r="R27" s="8">
        <v>0.4</v>
      </c>
      <c r="S27" s="7">
        <f t="shared" si="0"/>
        <v>162.80000000000001</v>
      </c>
    </row>
    <row r="28" spans="1:19">
      <c r="A28" s="1">
        <v>13</v>
      </c>
      <c r="B28" s="117" t="s">
        <v>17</v>
      </c>
      <c r="C28" s="118"/>
      <c r="D28" s="14">
        <v>41.67</v>
      </c>
      <c r="E28" s="13" t="s">
        <v>11</v>
      </c>
      <c r="F28" s="12"/>
      <c r="G28" s="119"/>
      <c r="H28" s="120"/>
      <c r="I28" s="120"/>
      <c r="J28" s="121"/>
      <c r="K28" s="11">
        <v>0.06</v>
      </c>
      <c r="L28" s="11"/>
      <c r="M28" s="11"/>
      <c r="N28" s="11"/>
      <c r="O28" s="11"/>
      <c r="P28" s="10"/>
      <c r="Q28" s="9">
        <f t="shared" si="1"/>
        <v>0.06</v>
      </c>
      <c r="R28" s="8">
        <v>6</v>
      </c>
      <c r="S28" s="7">
        <f t="shared" si="0"/>
        <v>250.02</v>
      </c>
    </row>
    <row r="29" spans="1:19">
      <c r="A29" s="1">
        <v>14</v>
      </c>
      <c r="B29" s="117" t="s">
        <v>16</v>
      </c>
      <c r="C29" s="118"/>
      <c r="D29" s="14">
        <v>69</v>
      </c>
      <c r="E29" s="13" t="s">
        <v>15</v>
      </c>
      <c r="F29" s="12"/>
      <c r="G29" s="119"/>
      <c r="H29" s="120"/>
      <c r="I29" s="120"/>
      <c r="J29" s="121"/>
      <c r="K29" s="11"/>
      <c r="L29" s="11">
        <v>1E-3</v>
      </c>
      <c r="M29" s="11"/>
      <c r="N29" s="11"/>
      <c r="O29" s="11"/>
      <c r="P29" s="10"/>
      <c r="Q29" s="9">
        <f t="shared" si="1"/>
        <v>1E-3</v>
      </c>
      <c r="R29" s="8">
        <v>0.5</v>
      </c>
      <c r="S29" s="7">
        <f t="shared" si="0"/>
        <v>34.5</v>
      </c>
    </row>
    <row r="30" spans="1:19">
      <c r="A30" s="1">
        <v>15</v>
      </c>
      <c r="B30" s="19" t="s">
        <v>14</v>
      </c>
      <c r="C30" s="18"/>
      <c r="D30" s="14">
        <v>75</v>
      </c>
      <c r="E30" s="13" t="s">
        <v>11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0"/>
      <c r="Q30" s="9" t="s">
        <v>13</v>
      </c>
      <c r="R30" s="8">
        <v>0.5</v>
      </c>
      <c r="S30" s="7">
        <f>D30*R30</f>
        <v>37.5</v>
      </c>
    </row>
    <row r="31" spans="1:19">
      <c r="A31" s="1">
        <v>16</v>
      </c>
      <c r="B31" s="55" t="s">
        <v>66</v>
      </c>
      <c r="C31" s="56"/>
      <c r="D31" s="14">
        <v>110</v>
      </c>
      <c r="E31" s="60" t="s">
        <v>11</v>
      </c>
      <c r="F31" s="12"/>
      <c r="G31" s="57"/>
      <c r="H31" s="58"/>
      <c r="I31" s="58"/>
      <c r="J31" s="59"/>
      <c r="K31" s="11"/>
      <c r="L31" s="11"/>
      <c r="M31" s="11">
        <v>0.17</v>
      </c>
      <c r="N31" s="11"/>
      <c r="O31" s="11"/>
      <c r="P31" s="10"/>
      <c r="Q31" s="9" t="s">
        <v>73</v>
      </c>
      <c r="R31" s="8">
        <v>17.399999999999999</v>
      </c>
      <c r="S31" s="7">
        <f>D31*R31</f>
        <v>1913.9999999999998</v>
      </c>
    </row>
    <row r="32" spans="1:19" ht="19.5" thickBot="1">
      <c r="A32" s="1">
        <v>17</v>
      </c>
      <c r="B32" s="117" t="s">
        <v>12</v>
      </c>
      <c r="C32" s="118"/>
      <c r="D32" s="14">
        <v>60</v>
      </c>
      <c r="E32" s="13" t="s">
        <v>11</v>
      </c>
      <c r="F32" s="12"/>
      <c r="G32" s="119"/>
      <c r="H32" s="120"/>
      <c r="I32" s="120"/>
      <c r="J32" s="121"/>
      <c r="K32" s="11"/>
      <c r="L32" s="11">
        <v>1.4999999999999999E-2</v>
      </c>
      <c r="M32" s="11"/>
      <c r="N32" s="11"/>
      <c r="O32" s="11"/>
      <c r="P32" s="10"/>
      <c r="Q32" s="9">
        <f>SUM(F32:P32)</f>
        <v>1.4999999999999999E-2</v>
      </c>
      <c r="R32" s="8">
        <v>1.2</v>
      </c>
      <c r="S32" s="7">
        <f>SUM(R32)*D32</f>
        <v>72</v>
      </c>
    </row>
    <row r="33" spans="2:19" ht="18.75" customHeight="1" thickBot="1">
      <c r="B33" s="6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 t="s">
        <v>10</v>
      </c>
      <c r="Q33" s="65">
        <f>SUM(S16:S32)</f>
        <v>6471.67</v>
      </c>
      <c r="R33" s="65"/>
      <c r="S33" s="66"/>
    </row>
    <row r="35" spans="2:19" ht="15" customHeight="1">
      <c r="B35" s="63" t="s">
        <v>9</v>
      </c>
      <c r="C35" s="63"/>
      <c r="D35" s="63" t="s">
        <v>4</v>
      </c>
      <c r="E35" s="63"/>
      <c r="F35" s="63"/>
      <c r="G35" s="63" t="s">
        <v>8</v>
      </c>
      <c r="H35" s="63"/>
      <c r="I35" s="63"/>
      <c r="J35" s="63"/>
      <c r="K35" s="1" t="s">
        <v>71</v>
      </c>
      <c r="N35" s="1" t="s">
        <v>7</v>
      </c>
      <c r="O35" s="2" t="s">
        <v>1</v>
      </c>
      <c r="P35" s="63" t="s">
        <v>6</v>
      </c>
      <c r="Q35" s="63"/>
    </row>
    <row r="37" spans="2:19" ht="18.75" customHeight="1">
      <c r="B37" s="122" t="s">
        <v>5</v>
      </c>
      <c r="C37" s="122"/>
      <c r="D37" s="63" t="s">
        <v>4</v>
      </c>
      <c r="E37" s="63"/>
      <c r="F37" s="63"/>
      <c r="G37" s="63" t="s">
        <v>3</v>
      </c>
      <c r="H37" s="63"/>
      <c r="I37" s="63"/>
      <c r="J37" s="63"/>
      <c r="K37" s="1" t="s">
        <v>72</v>
      </c>
      <c r="N37" s="3" t="s">
        <v>2</v>
      </c>
      <c r="O37" s="2" t="s">
        <v>1</v>
      </c>
      <c r="P37" s="63" t="s">
        <v>0</v>
      </c>
      <c r="Q37" s="63"/>
    </row>
  </sheetData>
  <sheetProtection formatCells="0"/>
  <protectedRanges>
    <protectedRange sqref="N8" name="Факт"/>
    <protectedRange sqref="M1" name="Номер"/>
    <protectedRange sqref="B3" name="Дата"/>
    <protectedRange sqref="B16:P32" name="Граммовка"/>
  </protectedRanges>
  <mergeCells count="72">
    <mergeCell ref="B32:C32"/>
    <mergeCell ref="G32:J32"/>
    <mergeCell ref="B28:C28"/>
    <mergeCell ref="G28:J28"/>
    <mergeCell ref="B29:C29"/>
    <mergeCell ref="G29:J29"/>
    <mergeCell ref="P37:Q37"/>
    <mergeCell ref="Q33:S33"/>
    <mergeCell ref="B35:C35"/>
    <mergeCell ref="D35:F35"/>
    <mergeCell ref="G35:J35"/>
    <mergeCell ref="P35:Q35"/>
    <mergeCell ref="B37:C37"/>
    <mergeCell ref="D37:F37"/>
    <mergeCell ref="G37:J37"/>
    <mergeCell ref="B25:C25"/>
    <mergeCell ref="G25:J25"/>
    <mergeCell ref="B26:C26"/>
    <mergeCell ref="G26:J26"/>
    <mergeCell ref="B27:C27"/>
    <mergeCell ref="G27:J27"/>
    <mergeCell ref="B20:C20"/>
    <mergeCell ref="G20:J20"/>
    <mergeCell ref="B22:C22"/>
    <mergeCell ref="G22:J22"/>
    <mergeCell ref="B24:C24"/>
    <mergeCell ref="G24:J24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Q10:Q13"/>
    <mergeCell ref="R10:R13"/>
    <mergeCell ref="S10:S13"/>
    <mergeCell ref="F11:P11"/>
    <mergeCell ref="G12:J12"/>
    <mergeCell ref="G13:J13"/>
    <mergeCell ref="D9:L9"/>
    <mergeCell ref="M9:O9"/>
    <mergeCell ref="B10:C13"/>
    <mergeCell ref="D10:D13"/>
    <mergeCell ref="E10:E13"/>
    <mergeCell ref="F10:P10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G1:L1"/>
    <mergeCell ref="C2:D2"/>
    <mergeCell ref="E2:F2"/>
    <mergeCell ref="G2:J2"/>
    <mergeCell ref="K2:L2"/>
  </mergeCells>
  <pageMargins left="0.7" right="0.7" top="0.75" bottom="0.75" header="0.3" footer="0.3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2023-02-01T08:22:30Z</cp:lastPrinted>
  <dcterms:created xsi:type="dcterms:W3CDTF">2022-11-11T08:40:11Z</dcterms:created>
  <dcterms:modified xsi:type="dcterms:W3CDTF">2023-02-01T08:23:05Z</dcterms:modified>
</cp:coreProperties>
</file>