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240" yWindow="75" windowWidth="20115" windowHeight="6975"/>
  </bookViews>
  <sheets>
    <sheet name="Ср2" sheetId="1" r:id="rId1"/>
  </sheets>
  <calcPr calcId="125725"/>
</workbook>
</file>

<file path=xl/calcChain.xml><?xml version="1.0" encoding="utf-8"?>
<calcChain xmlns="http://schemas.openxmlformats.org/spreadsheetml/2006/main">
  <c r="F14" i="1"/>
  <c r="G14"/>
  <c r="K14"/>
  <c r="L14"/>
  <c r="M14"/>
  <c r="N14"/>
  <c r="O14"/>
  <c r="P14"/>
  <c r="Q14"/>
  <c r="T25"/>
  <c r="K8"/>
  <c r="R16"/>
  <c r="T16"/>
  <c r="R17"/>
  <c r="T17"/>
  <c r="R18"/>
  <c r="T18"/>
  <c r="R19"/>
  <c r="T19"/>
  <c r="R20"/>
  <c r="T20"/>
  <c r="R21"/>
  <c r="T21"/>
  <c r="R22"/>
  <c r="T22"/>
  <c r="R23"/>
  <c r="T23"/>
  <c r="R24"/>
  <c r="T24"/>
  <c r="R26"/>
  <c r="T26"/>
  <c r="R27" l="1"/>
  <c r="M8" s="1"/>
  <c r="N9" s="1"/>
</calcChain>
</file>

<file path=xl/sharedStrings.xml><?xml version="1.0" encoding="utf-8"?>
<sst xmlns="http://schemas.openxmlformats.org/spreadsheetml/2006/main" count="77" uniqueCount="65">
  <si>
    <t xml:space="preserve">   </t>
  </si>
  <si>
    <t>Алагирова М.А.</t>
  </si>
  <si>
    <t>_____________________</t>
  </si>
  <si>
    <t>Кладовщик</t>
  </si>
  <si>
    <t>Катаева Ф.Э.</t>
  </si>
  <si>
    <t>_________________________</t>
  </si>
  <si>
    <t>Медсестра</t>
  </si>
  <si>
    <t>Арсаева Х.М.</t>
  </si>
  <si>
    <t>Повар</t>
  </si>
  <si>
    <t>Кандрокова Ж.С</t>
  </si>
  <si>
    <t>Главный бухгалтер</t>
  </si>
  <si>
    <t>Итог:</t>
  </si>
  <si>
    <t>кг</t>
  </si>
  <si>
    <t>пач</t>
  </si>
  <si>
    <t>Чай</t>
  </si>
  <si>
    <t>Хлеб</t>
  </si>
  <si>
    <t>Соль</t>
  </si>
  <si>
    <t>Сахар</t>
  </si>
  <si>
    <t>Томат</t>
  </si>
  <si>
    <t>л</t>
  </si>
  <si>
    <t>Масло раст</t>
  </si>
  <si>
    <t>Лук</t>
  </si>
  <si>
    <t>Картофель</t>
  </si>
  <si>
    <t>Мясо говяж</t>
  </si>
  <si>
    <t>г</t>
  </si>
  <si>
    <t>Выход -вес порций</t>
  </si>
  <si>
    <t>Количество порций</t>
  </si>
  <si>
    <t>Чай с сахаром</t>
  </si>
  <si>
    <t>Хлеб пшеничный</t>
  </si>
  <si>
    <t>Жаркое по домашнему</t>
  </si>
  <si>
    <t>Завтрак</t>
  </si>
  <si>
    <t>0бщий расход в рублях</t>
  </si>
  <si>
    <t>Общий расход продуктов</t>
  </si>
  <si>
    <t>Расход продуктов питания на одного ребёнка</t>
  </si>
  <si>
    <t>Количество продуктов питания, подлежащих закладке</t>
  </si>
  <si>
    <t>Ед.изм</t>
  </si>
  <si>
    <t>Цена</t>
  </si>
  <si>
    <t>Наименование</t>
  </si>
  <si>
    <t>Всего</t>
  </si>
  <si>
    <t>по плановой стоимости одного дня</t>
  </si>
  <si>
    <t>Суммарных категорий</t>
  </si>
  <si>
    <t>коды</t>
  </si>
  <si>
    <t xml:space="preserve">
Количество присутствующих по факту</t>
  </si>
  <si>
    <t>Фактическая стоимость, (руб)</t>
  </si>
  <si>
    <t>Плановая стоимость  на всех довольствующихся (руб)</t>
  </si>
  <si>
    <t>Численность довольствующихся по плановой стоимости одного дня</t>
  </si>
  <si>
    <t xml:space="preserve">Плановая стоимость одного дня
(руб)
</t>
  </si>
  <si>
    <t xml:space="preserve">Коды категорий довольствующихся
дошкольники
</t>
  </si>
  <si>
    <t>формы по ОКУД</t>
  </si>
  <si>
    <t xml:space="preserve">     </t>
  </si>
  <si>
    <t xml:space="preserve"> Алагирова  М.А.</t>
  </si>
  <si>
    <t>Ответственное лицо</t>
  </si>
  <si>
    <t xml:space="preserve">   МКОУ «НШДС с.п. В.Акбаш           </t>
  </si>
  <si>
    <t xml:space="preserve">Учреждение:           </t>
  </si>
  <si>
    <t xml:space="preserve">Меню-требование на выдачу продуктов питания  </t>
  </si>
  <si>
    <t xml:space="preserve">Утверждаю </t>
  </si>
  <si>
    <t>Яблоко</t>
  </si>
  <si>
    <t>_____________________________</t>
  </si>
  <si>
    <t>и.о.</t>
  </si>
  <si>
    <t>директора</t>
  </si>
  <si>
    <t xml:space="preserve"> Балкарова М.М.</t>
  </si>
  <si>
    <t>Печенье</t>
  </si>
  <si>
    <t>шт</t>
  </si>
  <si>
    <t>1</t>
  </si>
  <si>
    <t>22.03.2023г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</si>
</sst>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4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3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right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8" xfId="0" applyNumberFormat="1" applyFont="1" applyBorder="1"/>
    <xf numFmtId="0" fontId="1" fillId="0" borderId="12" xfId="0" applyFont="1" applyBorder="1" applyAlignment="1">
      <alignment horizontal="center" vertical="center" wrapText="1"/>
    </xf>
    <xf numFmtId="2" fontId="1" fillId="0" borderId="8" xfId="0" applyNumberFormat="1" applyFont="1" applyBorder="1"/>
    <xf numFmtId="0" fontId="1" fillId="0" borderId="15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/>
    <xf numFmtId="0" fontId="1" fillId="0" borderId="5" xfId="0" applyFont="1" applyBorder="1" applyAlignment="1">
      <alignment horizontal="center" vertical="center" wrapText="1"/>
    </xf>
    <xf numFmtId="2" fontId="1" fillId="0" borderId="16" xfId="0" applyNumberFormat="1" applyFont="1" applyBorder="1"/>
    <xf numFmtId="164" fontId="1" fillId="0" borderId="5" xfId="0" applyNumberFormat="1" applyFont="1" applyBorder="1" applyAlignment="1">
      <alignment horizontal="center" vertical="center" wrapText="1"/>
    </xf>
    <xf numFmtId="2" fontId="1" fillId="0" borderId="20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49" fontId="1" fillId="0" borderId="21" xfId="0" applyNumberFormat="1" applyFont="1" applyBorder="1" applyAlignment="1">
      <alignment horizontal="right"/>
    </xf>
    <xf numFmtId="0" fontId="1" fillId="0" borderId="22" xfId="0" applyNumberFormat="1" applyFont="1" applyBorder="1" applyAlignment="1">
      <alignment horizontal="center" vertical="center" wrapText="1"/>
    </xf>
    <xf numFmtId="0" fontId="1" fillId="0" borderId="23" xfId="0" applyNumberFormat="1" applyFont="1" applyBorder="1" applyAlignment="1">
      <alignment horizontal="center" vertical="center" wrapText="1"/>
    </xf>
    <xf numFmtId="0" fontId="1" fillId="0" borderId="23" xfId="0" applyNumberFormat="1" applyFont="1" applyBorder="1"/>
    <xf numFmtId="0" fontId="1" fillId="0" borderId="6" xfId="0" applyFont="1" applyBorder="1" applyAlignment="1">
      <alignment horizontal="center" vertical="center" wrapText="1"/>
    </xf>
    <xf numFmtId="2" fontId="1" fillId="0" borderId="23" xfId="0" applyNumberFormat="1" applyFont="1" applyBorder="1"/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14" fontId="1" fillId="0" borderId="45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left"/>
    </xf>
    <xf numFmtId="0" fontId="1" fillId="0" borderId="52" xfId="0" applyFont="1" applyBorder="1" applyAlignment="1">
      <alignment horizontal="left"/>
    </xf>
    <xf numFmtId="2" fontId="1" fillId="0" borderId="53" xfId="0" applyNumberFormat="1" applyFont="1" applyBorder="1"/>
    <xf numFmtId="0" fontId="1" fillId="0" borderId="54" xfId="0" applyFont="1" applyBorder="1" applyAlignment="1">
      <alignment horizontal="center" vertical="center" wrapText="1"/>
    </xf>
    <xf numFmtId="0" fontId="1" fillId="0" borderId="53" xfId="0" applyNumberFormat="1" applyFont="1" applyBorder="1"/>
    <xf numFmtId="0" fontId="1" fillId="0" borderId="55" xfId="0" applyNumberFormat="1" applyFont="1" applyBorder="1" applyAlignment="1">
      <alignment horizontal="center"/>
    </xf>
    <xf numFmtId="0" fontId="1" fillId="0" borderId="56" xfId="0" applyNumberFormat="1" applyFont="1" applyBorder="1" applyAlignment="1">
      <alignment horizontal="center"/>
    </xf>
    <xf numFmtId="0" fontId="1" fillId="0" borderId="57" xfId="0" applyNumberFormat="1" applyFont="1" applyBorder="1" applyAlignment="1">
      <alignment horizontal="center"/>
    </xf>
    <xf numFmtId="0" fontId="1" fillId="0" borderId="53" xfId="0" applyNumberFormat="1" applyFont="1" applyBorder="1" applyAlignment="1">
      <alignment horizontal="center" vertical="center" wrapText="1"/>
    </xf>
    <xf numFmtId="0" fontId="1" fillId="0" borderId="55" xfId="0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2" fontId="1" fillId="0" borderId="39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43" xfId="0" applyNumberFormat="1" applyFont="1" applyBorder="1" applyAlignment="1">
      <alignment horizontal="center" vertical="center"/>
    </xf>
    <xf numFmtId="0" fontId="1" fillId="0" borderId="42" xfId="0" applyNumberFormat="1" applyFont="1" applyBorder="1" applyAlignment="1">
      <alignment horizontal="center" vertical="center"/>
    </xf>
    <xf numFmtId="0" fontId="1" fillId="0" borderId="39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right" vertical="center" wrapText="1"/>
    </xf>
    <xf numFmtId="0" fontId="1" fillId="0" borderId="27" xfId="0" applyFont="1" applyBorder="1" applyAlignment="1">
      <alignment horizontal="right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right" vertical="center" wrapText="1"/>
    </xf>
    <xf numFmtId="0" fontId="1" fillId="0" borderId="13" xfId="0" applyFont="1" applyBorder="1" applyAlignment="1">
      <alignment horizontal="right" vertical="center" wrapText="1"/>
    </xf>
    <xf numFmtId="0" fontId="1" fillId="0" borderId="28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0" fontId="1" fillId="0" borderId="26" xfId="0" applyNumberFormat="1" applyFont="1" applyBorder="1" applyAlignment="1">
      <alignment horizontal="center"/>
    </xf>
    <xf numFmtId="0" fontId="1" fillId="0" borderId="25" xfId="0" applyNumberFormat="1" applyFont="1" applyBorder="1" applyAlignment="1">
      <alignment horizontal="center"/>
    </xf>
    <xf numFmtId="0" fontId="1" fillId="0" borderId="24" xfId="0" applyNumberFormat="1" applyFont="1" applyBorder="1" applyAlignment="1">
      <alignment horizontal="center"/>
    </xf>
    <xf numFmtId="0" fontId="1" fillId="0" borderId="19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15" xfId="0" applyNumberFormat="1" applyFont="1" applyBorder="1" applyAlignment="1">
      <alignment horizontal="center"/>
    </xf>
    <xf numFmtId="0" fontId="1" fillId="0" borderId="18" xfId="0" applyNumberFormat="1" applyFont="1" applyBorder="1" applyAlignment="1">
      <alignment horizontal="center"/>
    </xf>
    <xf numFmtId="0" fontId="1" fillId="0" borderId="17" xfId="0" applyNumberFormat="1" applyFont="1" applyBorder="1" applyAlignment="1">
      <alignment horizontal="center"/>
    </xf>
    <xf numFmtId="0" fontId="1" fillId="0" borderId="14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1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9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3"/>
  <sheetViews>
    <sheetView tabSelected="1" topLeftCell="A10" zoomScale="80" zoomScaleNormal="80" workbookViewId="0">
      <selection activeCell="D28" sqref="D28"/>
    </sheetView>
  </sheetViews>
  <sheetFormatPr defaultRowHeight="18.75"/>
  <cols>
    <col min="1" max="1" width="4.140625" style="1" bestFit="1" customWidth="1"/>
    <col min="2" max="2" width="14" style="1" customWidth="1"/>
    <col min="3" max="3" width="12.5703125" style="1" customWidth="1"/>
    <col min="4" max="4" width="11.28515625" style="1" customWidth="1"/>
    <col min="5" max="5" width="8.42578125" style="1" customWidth="1"/>
    <col min="6" max="6" width="12.5703125" style="1" customWidth="1"/>
    <col min="7" max="7" width="14.28515625" style="1" customWidth="1"/>
    <col min="8" max="8" width="0.5703125" style="1" customWidth="1"/>
    <col min="9" max="9" width="2.5703125" style="1" hidden="1" customWidth="1"/>
    <col min="10" max="10" width="4.42578125" style="1" hidden="1" customWidth="1"/>
    <col min="11" max="11" width="12.85546875" style="1" customWidth="1"/>
    <col min="12" max="12" width="13.7109375" style="1" customWidth="1"/>
    <col min="13" max="13" width="12.85546875" style="1" customWidth="1"/>
    <col min="14" max="14" width="13.140625" style="1" customWidth="1"/>
    <col min="15" max="17" width="12.5703125" style="1" customWidth="1"/>
    <col min="18" max="18" width="10.7109375" style="1" customWidth="1"/>
    <col min="19" max="19" width="11.28515625" style="1" customWidth="1"/>
    <col min="20" max="20" width="10.7109375" style="1" customWidth="1"/>
    <col min="21" max="16384" width="9.140625" style="1"/>
  </cols>
  <sheetData>
    <row r="1" spans="1:20" ht="15" customHeight="1">
      <c r="B1" s="1" t="s">
        <v>55</v>
      </c>
      <c r="C1" s="1" t="s">
        <v>58</v>
      </c>
      <c r="G1" s="67" t="s">
        <v>54</v>
      </c>
      <c r="H1" s="67"/>
      <c r="I1" s="67"/>
      <c r="J1" s="67"/>
      <c r="K1" s="67"/>
      <c r="L1" s="67"/>
      <c r="M1" s="67"/>
    </row>
    <row r="2" spans="1:20" ht="15" customHeight="1">
      <c r="B2" s="1" t="s">
        <v>59</v>
      </c>
      <c r="C2" s="66" t="s">
        <v>57</v>
      </c>
      <c r="D2" s="66"/>
      <c r="E2" s="68" t="s">
        <v>60</v>
      </c>
      <c r="F2" s="68"/>
      <c r="G2" s="67" t="s">
        <v>53</v>
      </c>
      <c r="H2" s="67"/>
      <c r="I2" s="67"/>
      <c r="J2" s="67"/>
      <c r="K2" s="66" t="s">
        <v>52</v>
      </c>
      <c r="L2" s="66"/>
      <c r="M2" s="66"/>
      <c r="N2" s="66" t="s">
        <v>51</v>
      </c>
      <c r="O2" s="66"/>
      <c r="P2" s="66" t="s">
        <v>2</v>
      </c>
      <c r="Q2" s="66"/>
      <c r="R2" s="71" t="s">
        <v>50</v>
      </c>
      <c r="S2" s="71"/>
    </row>
    <row r="3" spans="1:20" ht="38.25" thickBot="1">
      <c r="B3" s="51" t="s">
        <v>64</v>
      </c>
      <c r="G3" s="46"/>
      <c r="H3" s="50"/>
      <c r="I3" s="46"/>
      <c r="J3" s="50"/>
      <c r="K3" s="46" t="s">
        <v>49</v>
      </c>
      <c r="Q3" s="66" t="s">
        <v>48</v>
      </c>
      <c r="R3" s="66"/>
    </row>
    <row r="4" spans="1:20" ht="15" customHeight="1">
      <c r="B4" s="72" t="s">
        <v>47</v>
      </c>
      <c r="C4" s="73"/>
      <c r="D4" s="78" t="s">
        <v>46</v>
      </c>
      <c r="E4" s="79"/>
      <c r="F4" s="78" t="s">
        <v>45</v>
      </c>
      <c r="G4" s="84"/>
      <c r="H4" s="84"/>
      <c r="I4" s="84"/>
      <c r="J4" s="84"/>
      <c r="K4" s="78" t="s">
        <v>44</v>
      </c>
      <c r="L4" s="79"/>
      <c r="M4" s="84" t="s">
        <v>43</v>
      </c>
      <c r="N4" s="78" t="s">
        <v>42</v>
      </c>
      <c r="O4" s="79"/>
      <c r="Q4" s="87" t="s">
        <v>41</v>
      </c>
      <c r="R4" s="87"/>
    </row>
    <row r="5" spans="1:20">
      <c r="B5" s="74"/>
      <c r="C5" s="75"/>
      <c r="D5" s="80"/>
      <c r="E5" s="81"/>
      <c r="F5" s="80"/>
      <c r="G5" s="85"/>
      <c r="H5" s="85"/>
      <c r="I5" s="85"/>
      <c r="J5" s="85"/>
      <c r="K5" s="80"/>
      <c r="L5" s="81"/>
      <c r="M5" s="85"/>
      <c r="N5" s="80"/>
      <c r="O5" s="81"/>
      <c r="Q5" s="87">
        <v>504202</v>
      </c>
      <c r="R5" s="87"/>
    </row>
    <row r="6" spans="1:20" ht="19.5" customHeight="1" thickBot="1">
      <c r="B6" s="76"/>
      <c r="C6" s="77"/>
      <c r="D6" s="80"/>
      <c r="E6" s="81"/>
      <c r="F6" s="80"/>
      <c r="G6" s="85"/>
      <c r="H6" s="85"/>
      <c r="I6" s="85"/>
      <c r="J6" s="85"/>
      <c r="K6" s="80"/>
      <c r="L6" s="81"/>
      <c r="M6" s="85"/>
      <c r="N6" s="80"/>
      <c r="O6" s="81"/>
    </row>
    <row r="7" spans="1:20" ht="63" customHeight="1" thickBot="1">
      <c r="B7" s="49" t="s">
        <v>40</v>
      </c>
      <c r="C7" s="48" t="s">
        <v>39</v>
      </c>
      <c r="D7" s="82"/>
      <c r="E7" s="83"/>
      <c r="F7" s="82"/>
      <c r="G7" s="86"/>
      <c r="H7" s="86"/>
      <c r="I7" s="86"/>
      <c r="J7" s="86"/>
      <c r="K7" s="82"/>
      <c r="L7" s="83"/>
      <c r="M7" s="86"/>
      <c r="N7" s="82"/>
      <c r="O7" s="83"/>
    </row>
    <row r="8" spans="1:20" ht="24" customHeight="1" thickBot="1">
      <c r="B8" s="90"/>
      <c r="C8" s="91"/>
      <c r="D8" s="92">
        <v>64.42</v>
      </c>
      <c r="E8" s="93"/>
      <c r="F8" s="94">
        <v>90</v>
      </c>
      <c r="G8" s="95"/>
      <c r="H8" s="95"/>
      <c r="I8" s="95"/>
      <c r="J8" s="95"/>
      <c r="K8" s="69">
        <f>SUM(F8)*D8</f>
        <v>5797.8</v>
      </c>
      <c r="L8" s="70"/>
      <c r="M8" s="47">
        <f>SUM(R27)/N8</f>
        <v>99.173857142857145</v>
      </c>
      <c r="N8" s="88">
        <v>70</v>
      </c>
      <c r="O8" s="89"/>
    </row>
    <row r="9" spans="1:20" ht="24.75" customHeight="1" thickBot="1">
      <c r="B9" s="46"/>
      <c r="C9" s="46"/>
      <c r="D9" s="96" t="s">
        <v>38</v>
      </c>
      <c r="E9" s="97"/>
      <c r="F9" s="97"/>
      <c r="G9" s="97"/>
      <c r="H9" s="97"/>
      <c r="I9" s="97"/>
      <c r="J9" s="97"/>
      <c r="K9" s="97"/>
      <c r="L9" s="97"/>
      <c r="M9" s="98"/>
      <c r="N9" s="99">
        <f>N8*M8</f>
        <v>6942.17</v>
      </c>
      <c r="O9" s="70"/>
    </row>
    <row r="10" spans="1:20" ht="21" customHeight="1" thickBot="1">
      <c r="B10" s="78" t="s">
        <v>37</v>
      </c>
      <c r="C10" s="79"/>
      <c r="D10" s="79" t="s">
        <v>36</v>
      </c>
      <c r="E10" s="100" t="s">
        <v>35</v>
      </c>
      <c r="F10" s="96" t="s">
        <v>34</v>
      </c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8"/>
      <c r="R10" s="103" t="s">
        <v>33</v>
      </c>
      <c r="S10" s="100" t="s">
        <v>32</v>
      </c>
      <c r="T10" s="106" t="s">
        <v>31</v>
      </c>
    </row>
    <row r="11" spans="1:20" ht="17.25" customHeight="1" thickBot="1">
      <c r="B11" s="80"/>
      <c r="C11" s="81"/>
      <c r="D11" s="81"/>
      <c r="E11" s="101"/>
      <c r="F11" s="85" t="s">
        <v>30</v>
      </c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104"/>
      <c r="S11" s="101"/>
      <c r="T11" s="107"/>
    </row>
    <row r="12" spans="1:20" ht="71.25" customHeight="1" thickBot="1">
      <c r="B12" s="80"/>
      <c r="C12" s="81"/>
      <c r="D12" s="81"/>
      <c r="E12" s="101"/>
      <c r="F12" s="45" t="s">
        <v>29</v>
      </c>
      <c r="G12" s="109" t="s">
        <v>28</v>
      </c>
      <c r="H12" s="109"/>
      <c r="I12" s="109"/>
      <c r="J12" s="109"/>
      <c r="K12" s="53" t="s">
        <v>27</v>
      </c>
      <c r="L12" s="53" t="s">
        <v>56</v>
      </c>
      <c r="M12" s="54" t="s">
        <v>61</v>
      </c>
      <c r="N12" s="52"/>
      <c r="O12" s="44"/>
      <c r="P12" s="44"/>
      <c r="Q12" s="43"/>
      <c r="R12" s="104"/>
      <c r="S12" s="101"/>
      <c r="T12" s="107"/>
    </row>
    <row r="13" spans="1:20" ht="15.75" customHeight="1" thickBot="1">
      <c r="B13" s="82"/>
      <c r="C13" s="83"/>
      <c r="D13" s="83"/>
      <c r="E13" s="102"/>
      <c r="F13" s="33"/>
      <c r="G13" s="110"/>
      <c r="H13" s="110"/>
      <c r="I13" s="110"/>
      <c r="J13" s="110"/>
      <c r="K13" s="32"/>
      <c r="L13" s="32"/>
      <c r="M13" s="32"/>
      <c r="N13" s="32"/>
      <c r="O13" s="32"/>
      <c r="P13" s="32"/>
      <c r="Q13" s="42"/>
      <c r="R13" s="105"/>
      <c r="S13" s="102"/>
      <c r="T13" s="108"/>
    </row>
    <row r="14" spans="1:20" ht="18.75" customHeight="1">
      <c r="B14" s="111" t="s">
        <v>26</v>
      </c>
      <c r="C14" s="112"/>
      <c r="D14" s="41"/>
      <c r="E14" s="36"/>
      <c r="F14" s="40">
        <f>SUM(N8)</f>
        <v>70</v>
      </c>
      <c r="G14" s="73">
        <f>SUM(N8)</f>
        <v>70</v>
      </c>
      <c r="H14" s="113"/>
      <c r="I14" s="113"/>
      <c r="J14" s="114"/>
      <c r="K14" s="39">
        <f>SUM(N8)</f>
        <v>70</v>
      </c>
      <c r="L14" s="39">
        <f>SUM(N8)</f>
        <v>70</v>
      </c>
      <c r="M14" s="39">
        <f>SUM(N8)</f>
        <v>70</v>
      </c>
      <c r="N14" s="39">
        <f>SUM(N8)</f>
        <v>70</v>
      </c>
      <c r="O14" s="39">
        <f>SUM(N8)</f>
        <v>70</v>
      </c>
      <c r="P14" s="39">
        <f>SUM(N8)</f>
        <v>70</v>
      </c>
      <c r="Q14" s="38">
        <f>SUM(N8)</f>
        <v>70</v>
      </c>
      <c r="R14" s="37"/>
      <c r="S14" s="36"/>
      <c r="T14" s="35"/>
    </row>
    <row r="15" spans="1:20" ht="19.5" thickBot="1">
      <c r="B15" s="115" t="s">
        <v>25</v>
      </c>
      <c r="C15" s="116"/>
      <c r="D15" s="34"/>
      <c r="E15" s="12" t="s">
        <v>24</v>
      </c>
      <c r="F15" s="33">
        <v>240</v>
      </c>
      <c r="G15" s="110">
        <v>60</v>
      </c>
      <c r="H15" s="110"/>
      <c r="I15" s="110"/>
      <c r="J15" s="110"/>
      <c r="K15" s="32">
        <v>200</v>
      </c>
      <c r="L15" s="32">
        <v>120</v>
      </c>
      <c r="M15" s="32">
        <v>40</v>
      </c>
      <c r="N15" s="31"/>
      <c r="O15" s="31"/>
      <c r="P15" s="31"/>
      <c r="Q15" s="30"/>
      <c r="R15" s="29"/>
      <c r="S15" s="12"/>
      <c r="T15" s="28"/>
    </row>
    <row r="16" spans="1:20">
      <c r="A16" s="1">
        <v>1</v>
      </c>
      <c r="B16" s="117" t="s">
        <v>23</v>
      </c>
      <c r="C16" s="118"/>
      <c r="D16" s="27">
        <v>450</v>
      </c>
      <c r="E16" s="26" t="s">
        <v>12</v>
      </c>
      <c r="F16" s="25">
        <v>0.11</v>
      </c>
      <c r="G16" s="119"/>
      <c r="H16" s="120"/>
      <c r="I16" s="120"/>
      <c r="J16" s="121"/>
      <c r="K16" s="24"/>
      <c r="L16" s="24"/>
      <c r="M16" s="24"/>
      <c r="N16" s="24"/>
      <c r="O16" s="24"/>
      <c r="P16" s="24"/>
      <c r="Q16" s="23"/>
      <c r="R16" s="22">
        <f t="shared" ref="R16:R22" si="0">SUM(F16:Q16)</f>
        <v>0.11</v>
      </c>
      <c r="S16" s="21">
        <v>9</v>
      </c>
      <c r="T16" s="20">
        <f t="shared" ref="T16:T26" si="1">SUM(S16)*D16</f>
        <v>4050</v>
      </c>
    </row>
    <row r="17" spans="1:20">
      <c r="A17" s="1">
        <v>2</v>
      </c>
      <c r="B17" s="122" t="s">
        <v>22</v>
      </c>
      <c r="C17" s="123"/>
      <c r="D17" s="18">
        <v>28</v>
      </c>
      <c r="E17" s="17" t="s">
        <v>12</v>
      </c>
      <c r="F17" s="16">
        <v>0.18</v>
      </c>
      <c r="G17" s="124"/>
      <c r="H17" s="125"/>
      <c r="I17" s="125"/>
      <c r="J17" s="126"/>
      <c r="K17" s="15"/>
      <c r="L17" s="15"/>
      <c r="M17" s="15"/>
      <c r="N17" s="15"/>
      <c r="O17" s="15"/>
      <c r="P17" s="15"/>
      <c r="Q17" s="14"/>
      <c r="R17" s="8">
        <f t="shared" si="0"/>
        <v>0.18</v>
      </c>
      <c r="S17" s="7">
        <v>20</v>
      </c>
      <c r="T17" s="6">
        <f t="shared" si="1"/>
        <v>560</v>
      </c>
    </row>
    <row r="18" spans="1:20">
      <c r="A18" s="1">
        <v>3</v>
      </c>
      <c r="B18" s="122" t="s">
        <v>21</v>
      </c>
      <c r="C18" s="123"/>
      <c r="D18" s="18">
        <v>40</v>
      </c>
      <c r="E18" s="17" t="s">
        <v>12</v>
      </c>
      <c r="F18" s="16">
        <v>2E-3</v>
      </c>
      <c r="G18" s="124"/>
      <c r="H18" s="125"/>
      <c r="I18" s="125"/>
      <c r="J18" s="126"/>
      <c r="K18" s="15"/>
      <c r="L18" s="15"/>
      <c r="M18" s="15"/>
      <c r="N18" s="15"/>
      <c r="O18" s="15"/>
      <c r="P18" s="15"/>
      <c r="Q18" s="14"/>
      <c r="R18" s="8">
        <f t="shared" si="0"/>
        <v>2E-3</v>
      </c>
      <c r="S18" s="7">
        <v>2</v>
      </c>
      <c r="T18" s="6">
        <f t="shared" si="1"/>
        <v>80</v>
      </c>
    </row>
    <row r="19" spans="1:20">
      <c r="A19" s="1">
        <v>4</v>
      </c>
      <c r="B19" s="122" t="s">
        <v>20</v>
      </c>
      <c r="C19" s="123"/>
      <c r="D19" s="18">
        <v>105</v>
      </c>
      <c r="E19" s="17" t="s">
        <v>19</v>
      </c>
      <c r="F19" s="16">
        <v>8.0000000000000002E-3</v>
      </c>
      <c r="G19" s="124"/>
      <c r="H19" s="125"/>
      <c r="I19" s="125"/>
      <c r="J19" s="126"/>
      <c r="K19" s="15"/>
      <c r="L19" s="15"/>
      <c r="M19" s="15"/>
      <c r="N19" s="15"/>
      <c r="O19" s="15"/>
      <c r="P19" s="15"/>
      <c r="Q19" s="14"/>
      <c r="R19" s="8">
        <f t="shared" si="0"/>
        <v>8.0000000000000002E-3</v>
      </c>
      <c r="S19" s="7">
        <v>2</v>
      </c>
      <c r="T19" s="6">
        <f t="shared" si="1"/>
        <v>210</v>
      </c>
    </row>
    <row r="20" spans="1:20">
      <c r="A20" s="1">
        <v>5</v>
      </c>
      <c r="B20" s="122" t="s">
        <v>18</v>
      </c>
      <c r="C20" s="123"/>
      <c r="D20" s="18">
        <v>33</v>
      </c>
      <c r="E20" s="17" t="s">
        <v>13</v>
      </c>
      <c r="F20" s="16">
        <v>3.0000000000000001E-3</v>
      </c>
      <c r="G20" s="124"/>
      <c r="H20" s="125"/>
      <c r="I20" s="125"/>
      <c r="J20" s="126"/>
      <c r="K20" s="15"/>
      <c r="L20" s="15"/>
      <c r="M20" s="15"/>
      <c r="N20" s="15"/>
      <c r="O20" s="15"/>
      <c r="P20" s="15"/>
      <c r="Q20" s="14"/>
      <c r="R20" s="8">
        <f t="shared" si="0"/>
        <v>3.0000000000000001E-3</v>
      </c>
      <c r="S20" s="19">
        <v>2</v>
      </c>
      <c r="T20" s="6">
        <f t="shared" si="1"/>
        <v>66</v>
      </c>
    </row>
    <row r="21" spans="1:20">
      <c r="A21" s="1">
        <v>6</v>
      </c>
      <c r="B21" s="122" t="s">
        <v>17</v>
      </c>
      <c r="C21" s="123"/>
      <c r="D21" s="18">
        <v>62</v>
      </c>
      <c r="E21" s="17" t="s">
        <v>12</v>
      </c>
      <c r="F21" s="16"/>
      <c r="G21" s="124"/>
      <c r="H21" s="125"/>
      <c r="I21" s="125"/>
      <c r="J21" s="126"/>
      <c r="K21" s="15">
        <v>1.4999999999999999E-2</v>
      </c>
      <c r="L21" s="15"/>
      <c r="M21" s="15"/>
      <c r="N21" s="15"/>
      <c r="O21" s="15"/>
      <c r="P21" s="15"/>
      <c r="Q21" s="14"/>
      <c r="R21" s="8">
        <f t="shared" si="0"/>
        <v>1.4999999999999999E-2</v>
      </c>
      <c r="S21" s="7">
        <v>2</v>
      </c>
      <c r="T21" s="6">
        <f t="shared" si="1"/>
        <v>124</v>
      </c>
    </row>
    <row r="22" spans="1:20">
      <c r="A22" s="1">
        <v>7</v>
      </c>
      <c r="B22" s="122" t="s">
        <v>16</v>
      </c>
      <c r="C22" s="123"/>
      <c r="D22" s="18">
        <v>17</v>
      </c>
      <c r="E22" s="17" t="s">
        <v>12</v>
      </c>
      <c r="F22" s="16">
        <v>2E-3</v>
      </c>
      <c r="G22" s="124"/>
      <c r="H22" s="125"/>
      <c r="I22" s="125"/>
      <c r="J22" s="126"/>
      <c r="K22" s="15"/>
      <c r="L22" s="15"/>
      <c r="M22" s="15"/>
      <c r="N22" s="15"/>
      <c r="O22" s="15"/>
      <c r="P22" s="15"/>
      <c r="Q22" s="14"/>
      <c r="R22" s="8">
        <f t="shared" si="0"/>
        <v>2E-3</v>
      </c>
      <c r="S22" s="65">
        <v>0.45</v>
      </c>
      <c r="T22" s="6">
        <f t="shared" si="1"/>
        <v>7.65</v>
      </c>
    </row>
    <row r="23" spans="1:20">
      <c r="A23" s="1">
        <v>8</v>
      </c>
      <c r="B23" s="122" t="s">
        <v>15</v>
      </c>
      <c r="C23" s="123"/>
      <c r="D23" s="18">
        <v>41.67</v>
      </c>
      <c r="E23" s="17" t="s">
        <v>12</v>
      </c>
      <c r="F23" s="16"/>
      <c r="G23" s="124">
        <v>0.06</v>
      </c>
      <c r="H23" s="125"/>
      <c r="I23" s="125"/>
      <c r="J23" s="126"/>
      <c r="K23" s="15"/>
      <c r="L23" s="15"/>
      <c r="M23" s="15"/>
      <c r="N23" s="15"/>
      <c r="O23" s="15"/>
      <c r="P23" s="15"/>
      <c r="Q23" s="14"/>
      <c r="R23" s="8">
        <f>SUM(F23:Q23)</f>
        <v>0.06</v>
      </c>
      <c r="S23" s="7">
        <v>6</v>
      </c>
      <c r="T23" s="6">
        <f t="shared" si="1"/>
        <v>250.02</v>
      </c>
    </row>
    <row r="24" spans="1:20">
      <c r="A24" s="1">
        <v>9</v>
      </c>
      <c r="B24" s="122" t="s">
        <v>14</v>
      </c>
      <c r="C24" s="123"/>
      <c r="D24" s="18">
        <v>69</v>
      </c>
      <c r="E24" s="17" t="s">
        <v>13</v>
      </c>
      <c r="F24" s="16"/>
      <c r="G24" s="124"/>
      <c r="H24" s="125"/>
      <c r="I24" s="125"/>
      <c r="J24" s="126"/>
      <c r="K24" s="15">
        <v>1E-3</v>
      </c>
      <c r="L24" s="15"/>
      <c r="M24" s="15"/>
      <c r="N24" s="15"/>
      <c r="O24" s="15"/>
      <c r="P24" s="15"/>
      <c r="Q24" s="14"/>
      <c r="R24" s="8">
        <f>SUM(F24:Q24)</f>
        <v>1E-3</v>
      </c>
      <c r="S24" s="7">
        <v>0.5</v>
      </c>
      <c r="T24" s="6">
        <f t="shared" si="1"/>
        <v>34.5</v>
      </c>
    </row>
    <row r="25" spans="1:20">
      <c r="A25" s="1">
        <v>10</v>
      </c>
      <c r="B25" s="55" t="s">
        <v>61</v>
      </c>
      <c r="C25" s="56"/>
      <c r="D25" s="57">
        <v>12</v>
      </c>
      <c r="E25" s="58" t="s">
        <v>62</v>
      </c>
      <c r="F25" s="59"/>
      <c r="G25" s="60"/>
      <c r="H25" s="61"/>
      <c r="I25" s="61"/>
      <c r="J25" s="62"/>
      <c r="K25" s="63"/>
      <c r="L25" s="63"/>
      <c r="M25" s="63">
        <v>1</v>
      </c>
      <c r="N25" s="63"/>
      <c r="O25" s="63"/>
      <c r="P25" s="63"/>
      <c r="Q25" s="64"/>
      <c r="R25" s="8" t="s">
        <v>63</v>
      </c>
      <c r="S25" s="7">
        <v>70</v>
      </c>
      <c r="T25" s="6">
        <f t="shared" si="1"/>
        <v>840</v>
      </c>
    </row>
    <row r="26" spans="1:20" ht="19.5" thickBot="1">
      <c r="A26" s="1">
        <v>11</v>
      </c>
      <c r="B26" s="127" t="s">
        <v>56</v>
      </c>
      <c r="C26" s="128"/>
      <c r="D26" s="13">
        <v>45</v>
      </c>
      <c r="E26" s="12" t="s">
        <v>12</v>
      </c>
      <c r="F26" s="11"/>
      <c r="G26" s="129"/>
      <c r="H26" s="130"/>
      <c r="I26" s="130"/>
      <c r="J26" s="131"/>
      <c r="K26" s="10"/>
      <c r="L26" s="10">
        <v>0.12</v>
      </c>
      <c r="M26" s="10"/>
      <c r="N26" s="10"/>
      <c r="O26" s="10"/>
      <c r="P26" s="10"/>
      <c r="Q26" s="9"/>
      <c r="R26" s="8">
        <f>SUM(F26:Q26)</f>
        <v>0.12</v>
      </c>
      <c r="S26" s="7">
        <v>16</v>
      </c>
      <c r="T26" s="6">
        <f t="shared" si="1"/>
        <v>720</v>
      </c>
    </row>
    <row r="27" spans="1:20" ht="15" customHeight="1" thickBot="1">
      <c r="B27" s="5"/>
      <c r="C27" s="5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3" t="s">
        <v>11</v>
      </c>
      <c r="R27" s="99">
        <f>SUM(T16:T26)</f>
        <v>6942.17</v>
      </c>
      <c r="S27" s="99"/>
      <c r="T27" s="70"/>
    </row>
    <row r="29" spans="1:20">
      <c r="B29" s="66" t="s">
        <v>10</v>
      </c>
      <c r="C29" s="66"/>
      <c r="D29" s="66" t="s">
        <v>5</v>
      </c>
      <c r="E29" s="66"/>
      <c r="F29" s="66"/>
      <c r="G29" s="66" t="s">
        <v>9</v>
      </c>
      <c r="H29" s="66"/>
      <c r="I29" s="66"/>
      <c r="J29" s="66"/>
      <c r="K29" s="66"/>
      <c r="N29" s="1" t="s">
        <v>8</v>
      </c>
      <c r="O29" s="66" t="s">
        <v>2</v>
      </c>
      <c r="P29" s="66"/>
      <c r="Q29" s="66" t="s">
        <v>7</v>
      </c>
      <c r="R29" s="66"/>
    </row>
    <row r="31" spans="1:20">
      <c r="B31" s="132" t="s">
        <v>6</v>
      </c>
      <c r="C31" s="132"/>
      <c r="D31" s="66" t="s">
        <v>5</v>
      </c>
      <c r="E31" s="66"/>
      <c r="F31" s="66"/>
      <c r="G31" s="66" t="s">
        <v>4</v>
      </c>
      <c r="H31" s="66"/>
      <c r="I31" s="66"/>
      <c r="J31" s="66"/>
      <c r="K31" s="66"/>
      <c r="N31" s="2" t="s">
        <v>3</v>
      </c>
      <c r="O31" s="66" t="s">
        <v>2</v>
      </c>
      <c r="P31" s="66"/>
      <c r="Q31" s="66" t="s">
        <v>1</v>
      </c>
      <c r="R31" s="66"/>
    </row>
    <row r="33" spans="11:11">
      <c r="K33" s="1" t="s">
        <v>0</v>
      </c>
    </row>
  </sheetData>
  <sheetProtection formatCells="0"/>
  <protectedRanges>
    <protectedRange sqref="B3" name="Диапазон3"/>
    <protectedRange sqref="N8" name="Диапазон2"/>
    <protectedRange sqref="B16:Q26" name="Диапазон1"/>
  </protectedRanges>
  <mergeCells count="69">
    <mergeCell ref="B31:C31"/>
    <mergeCell ref="D31:F31"/>
    <mergeCell ref="G31:K31"/>
    <mergeCell ref="O31:P31"/>
    <mergeCell ref="Q31:R31"/>
    <mergeCell ref="Q29:R29"/>
    <mergeCell ref="B23:C23"/>
    <mergeCell ref="G23:J23"/>
    <mergeCell ref="B24:C24"/>
    <mergeCell ref="G24:J24"/>
    <mergeCell ref="B26:C26"/>
    <mergeCell ref="G26:J26"/>
    <mergeCell ref="R27:T27"/>
    <mergeCell ref="B29:C29"/>
    <mergeCell ref="D29:F29"/>
    <mergeCell ref="G29:K29"/>
    <mergeCell ref="O29:P29"/>
    <mergeCell ref="B20:C20"/>
    <mergeCell ref="G20:J20"/>
    <mergeCell ref="B21:C21"/>
    <mergeCell ref="G21:J21"/>
    <mergeCell ref="B22:C22"/>
    <mergeCell ref="G22:J22"/>
    <mergeCell ref="B17:C17"/>
    <mergeCell ref="G17:J17"/>
    <mergeCell ref="B18:C18"/>
    <mergeCell ref="G18:J18"/>
    <mergeCell ref="B19:C19"/>
    <mergeCell ref="G19:J19"/>
    <mergeCell ref="B14:C14"/>
    <mergeCell ref="G14:J14"/>
    <mergeCell ref="B15:C15"/>
    <mergeCell ref="G15:J15"/>
    <mergeCell ref="B16:C16"/>
    <mergeCell ref="G16:J16"/>
    <mergeCell ref="R10:R13"/>
    <mergeCell ref="S10:S13"/>
    <mergeCell ref="T10:T13"/>
    <mergeCell ref="F11:Q11"/>
    <mergeCell ref="G12:J12"/>
    <mergeCell ref="G13:J13"/>
    <mergeCell ref="D9:M9"/>
    <mergeCell ref="N9:O9"/>
    <mergeCell ref="B10:C13"/>
    <mergeCell ref="D10:D13"/>
    <mergeCell ref="E10:E13"/>
    <mergeCell ref="F10:Q10"/>
    <mergeCell ref="K8:L8"/>
    <mergeCell ref="P2:Q2"/>
    <mergeCell ref="R2:S2"/>
    <mergeCell ref="B4:C6"/>
    <mergeCell ref="D4:E7"/>
    <mergeCell ref="F4:J7"/>
    <mergeCell ref="K4:L7"/>
    <mergeCell ref="M4:M7"/>
    <mergeCell ref="N4:O7"/>
    <mergeCell ref="Q4:R4"/>
    <mergeCell ref="N8:O8"/>
    <mergeCell ref="B8:C8"/>
    <mergeCell ref="D8:E8"/>
    <mergeCell ref="F8:J8"/>
    <mergeCell ref="N2:O2"/>
    <mergeCell ref="Q5:R5"/>
    <mergeCell ref="Q3:R3"/>
    <mergeCell ref="G1:M1"/>
    <mergeCell ref="C2:D2"/>
    <mergeCell ref="E2:F2"/>
    <mergeCell ref="G2:J2"/>
    <mergeCell ref="K2:M2"/>
  </mergeCells>
  <pageMargins left="0.7" right="0.7" top="0.75" bottom="0.75" header="0.3" footer="0.3"/>
  <pageSetup paperSize="9" scale="65" fitToHeight="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ншдс</cp:lastModifiedBy>
  <cp:lastPrinted>2023-03-21T09:20:54Z</cp:lastPrinted>
  <dcterms:created xsi:type="dcterms:W3CDTF">2022-11-11T08:50:38Z</dcterms:created>
  <dcterms:modified xsi:type="dcterms:W3CDTF">2023-03-23T06:04:08Z</dcterms:modified>
</cp:coreProperties>
</file>