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8195" windowHeight="11310"/>
  </bookViews>
  <sheets>
    <sheet name="1 неделя" sheetId="1" r:id="rId1"/>
    <sheet name="2 неделя" sheetId="3" r:id="rId2"/>
  </sheets>
  <calcPr calcId="125725"/>
</workbook>
</file>

<file path=xl/calcChain.xml><?xml version="1.0" encoding="utf-8"?>
<calcChain xmlns="http://schemas.openxmlformats.org/spreadsheetml/2006/main">
  <c r="H123" i="3"/>
  <c r="H94"/>
  <c r="H96"/>
  <c r="H95"/>
  <c r="H93"/>
  <c r="H92"/>
  <c r="H91"/>
  <c r="H84"/>
  <c r="H87"/>
  <c r="H86"/>
  <c r="L22"/>
  <c r="L155" i="1" l="1"/>
  <c r="L127"/>
  <c r="H117"/>
  <c r="H116"/>
  <c r="H112"/>
  <c r="H110"/>
  <c r="L96" l="1"/>
  <c r="H91"/>
  <c r="L56"/>
  <c r="H48"/>
  <c r="H49"/>
  <c r="H50"/>
  <c r="H51"/>
  <c r="H52"/>
  <c r="L24"/>
  <c r="H14"/>
  <c r="H13"/>
  <c r="H90" i="3"/>
  <c r="H89"/>
  <c r="H88"/>
  <c r="H21" i="1"/>
  <c r="H23"/>
  <c r="H22"/>
  <c r="H16"/>
  <c r="H17"/>
  <c r="H18"/>
  <c r="H20"/>
  <c r="K96"/>
  <c r="L157" l="1"/>
  <c r="H47"/>
  <c r="H46"/>
  <c r="H45"/>
  <c r="H174" i="3" l="1"/>
  <c r="H170" l="1"/>
  <c r="H163"/>
  <c r="H165"/>
  <c r="H55" l="1"/>
  <c r="H54"/>
  <c r="H53"/>
  <c r="H10"/>
  <c r="H11"/>
  <c r="H12"/>
  <c r="H13"/>
  <c r="H14"/>
  <c r="H15"/>
  <c r="H16"/>
  <c r="H8" i="1" l="1"/>
  <c r="H9"/>
  <c r="H10"/>
  <c r="H11"/>
  <c r="H12"/>
  <c r="I24"/>
  <c r="J24"/>
  <c r="K24"/>
  <c r="H39"/>
  <c r="H40"/>
  <c r="H41"/>
  <c r="H42"/>
  <c r="H43"/>
  <c r="H44"/>
  <c r="H53"/>
  <c r="H54"/>
  <c r="H55"/>
  <c r="I56"/>
  <c r="J56"/>
  <c r="K56"/>
  <c r="H77"/>
  <c r="H78"/>
  <c r="H79"/>
  <c r="H80"/>
  <c r="H81"/>
  <c r="H82"/>
  <c r="H83"/>
  <c r="H84"/>
  <c r="H85"/>
  <c r="H86"/>
  <c r="H87"/>
  <c r="H88"/>
  <c r="H89"/>
  <c r="H90"/>
  <c r="H92"/>
  <c r="H93"/>
  <c r="H94"/>
  <c r="I96"/>
  <c r="J96"/>
  <c r="H108"/>
  <c r="H109"/>
  <c r="H111"/>
  <c r="H113"/>
  <c r="H114"/>
  <c r="H115"/>
  <c r="H118"/>
  <c r="H119"/>
  <c r="H120"/>
  <c r="H121"/>
  <c r="H122"/>
  <c r="H123"/>
  <c r="H124"/>
  <c r="H125"/>
  <c r="H126"/>
  <c r="I127"/>
  <c r="J127"/>
  <c r="K127"/>
  <c r="H141"/>
  <c r="H142"/>
  <c r="H143"/>
  <c r="H144"/>
  <c r="H145"/>
  <c r="H146"/>
  <c r="H147"/>
  <c r="H148"/>
  <c r="H149"/>
  <c r="H150"/>
  <c r="H151"/>
  <c r="H152"/>
  <c r="H153"/>
  <c r="H154"/>
  <c r="I155"/>
  <c r="J155"/>
  <c r="K155"/>
  <c r="K157" l="1"/>
  <c r="K160" s="1"/>
  <c r="L160"/>
  <c r="H56"/>
  <c r="H24"/>
  <c r="I157"/>
  <c r="I160" s="1"/>
  <c r="J157"/>
  <c r="J160" s="1"/>
  <c r="H155"/>
  <c r="H96"/>
  <c r="H127"/>
  <c r="H157" l="1"/>
  <c r="H160" s="1"/>
  <c r="L102" i="3" l="1"/>
  <c r="L60"/>
  <c r="L176"/>
  <c r="L137"/>
  <c r="L179" l="1"/>
  <c r="L180" s="1"/>
  <c r="H100"/>
  <c r="H17" l="1"/>
  <c r="H20" l="1"/>
  <c r="H19"/>
  <c r="K102"/>
  <c r="J102"/>
  <c r="I102"/>
  <c r="H99"/>
  <c r="H97"/>
  <c r="H85"/>
  <c r="H83"/>
  <c r="H82"/>
  <c r="H81"/>
  <c r="H80"/>
  <c r="K137"/>
  <c r="J137"/>
  <c r="I137"/>
  <c r="H136"/>
  <c r="H135"/>
  <c r="H134"/>
  <c r="H133"/>
  <c r="H132"/>
  <c r="H131"/>
  <c r="H130"/>
  <c r="H129"/>
  <c r="H128"/>
  <c r="H127"/>
  <c r="H126"/>
  <c r="H125"/>
  <c r="H124"/>
  <c r="H122"/>
  <c r="K176"/>
  <c r="J176"/>
  <c r="I176"/>
  <c r="H175"/>
  <c r="H173"/>
  <c r="H172"/>
  <c r="H171"/>
  <c r="H169"/>
  <c r="H168"/>
  <c r="H167"/>
  <c r="H166"/>
  <c r="H164"/>
  <c r="H162"/>
  <c r="H161"/>
  <c r="H160"/>
  <c r="H159"/>
  <c r="K60"/>
  <c r="J60"/>
  <c r="I60"/>
  <c r="H59"/>
  <c r="H58"/>
  <c r="H57"/>
  <c r="H56"/>
  <c r="H52"/>
  <c r="H51"/>
  <c r="H50"/>
  <c r="H49"/>
  <c r="H48"/>
  <c r="H47"/>
  <c r="H46"/>
  <c r="H45"/>
  <c r="K22"/>
  <c r="J22"/>
  <c r="I22"/>
  <c r="H21"/>
  <c r="K179" l="1"/>
  <c r="K180" s="1"/>
  <c r="J179"/>
  <c r="J180" s="1"/>
  <c r="I179"/>
  <c r="I180" s="1"/>
  <c r="H102"/>
  <c r="H176"/>
  <c r="H137"/>
  <c r="H60"/>
  <c r="H22"/>
  <c r="H179" l="1"/>
  <c r="H180" s="1"/>
</calcChain>
</file>

<file path=xl/sharedStrings.xml><?xml version="1.0" encoding="utf-8"?>
<sst xmlns="http://schemas.openxmlformats.org/spreadsheetml/2006/main" count="531" uniqueCount="132">
  <si>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</si>
  <si>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</si>
  <si>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</si>
  <si>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</si>
  <si>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</si>
  <si>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</si>
  <si>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</si>
  <si>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</si>
  <si>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</si>
  <si>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</si>
  <si>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</si>
  <si>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</si>
  <si>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</si>
  <si>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</si>
  <si>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</si>
  <si>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</si>
  <si>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</si>
  <si>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</si>
  <si>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</si>
  <si>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</si>
  <si>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</si>
  <si>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</si>
  <si>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</si>
  <si>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</si>
  <si>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</si>
  <si>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</si>
  <si>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</si>
  <si>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</si>
  <si>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</si>
  <si>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</si>
  <si>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</si>
  <si>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</si>
  <si>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</si>
  <si>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четверг</t>
  </si>
  <si>
    <t>Рыба тушенная с соусом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</si>
  <si>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</si>
  <si>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</si>
  <si>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</si>
  <si>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</si>
  <si>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</si>
  <si>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</si>
  <si>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</si>
  <si>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</si>
  <si>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</si>
  <si>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</si>
  <si>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</si>
  <si>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</si>
  <si>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</si>
  <si>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</si>
  <si>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</si>
  <si>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</si>
  <si>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</si>
  <si>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</si>
  <si>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</si>
  <si>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Чай</t>
  </si>
  <si>
    <t>Чай с сахаром</t>
  </si>
  <si>
    <t>Свекла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</si>
  <si>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</si>
  <si>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</si>
  <si>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</si>
  <si>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</si>
  <si>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</si>
  <si>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</si>
  <si>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</si>
  <si>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</si>
  <si>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</si>
  <si>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</si>
  <si>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</si>
  <si>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</si>
  <si>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Хлеб пшен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</si>
  <si>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</si>
  <si>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</si>
  <si>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</si>
  <si>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</si>
  <si>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</si>
  <si>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</si>
  <si>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</si>
  <si>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</si>
  <si>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Капуста</t>
  </si>
  <si>
    <t>Кисель</t>
  </si>
  <si>
    <t>Огурцы</t>
  </si>
  <si>
    <t>Итого за день</t>
  </si>
  <si>
    <t>Яицо</t>
  </si>
  <si>
    <t xml:space="preserve">Хлеб пшеничн </t>
  </si>
  <si>
    <t>Яицо курин</t>
  </si>
  <si>
    <t>Тефтели из говядины в томатном соусе</t>
  </si>
  <si>
    <t>Яблоко</t>
  </si>
  <si>
    <t>Котлеты из курин филе со сметанным соусом</t>
  </si>
  <si>
    <t>Итого за весь период</t>
  </si>
  <si>
    <t>Среднее значение за период</t>
  </si>
  <si>
    <t xml:space="preserve">Рис </t>
  </si>
  <si>
    <t>Биточки из говядины с соусом</t>
  </si>
  <si>
    <t>Жаркое из говядины</t>
  </si>
  <si>
    <t>Котлеты из куриного филе со сметанным соусом</t>
  </si>
  <si>
    <t>Мука пш</t>
  </si>
  <si>
    <t>Мармелад</t>
  </si>
  <si>
    <t>Среднее значение</t>
  </si>
  <si>
    <t>за период</t>
  </si>
  <si>
    <t>Бефстроанов из куриного филе</t>
  </si>
  <si>
    <t>Кириное филе</t>
  </si>
  <si>
    <t>Котлеты из говядины</t>
  </si>
  <si>
    <t>Салат из вареной свеклы</t>
  </si>
  <si>
    <t>Яблоки свежие</t>
  </si>
  <si>
    <t>№290</t>
  </si>
  <si>
    <t>№302</t>
  </si>
  <si>
    <t>№1167</t>
  </si>
  <si>
    <t>№701,1</t>
  </si>
  <si>
    <t>№52</t>
  </si>
  <si>
    <t>Могильный М.П.</t>
  </si>
  <si>
    <t>90\50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</si>
  <si>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</si>
  <si>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</si>
  <si>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</si>
  <si>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</si>
  <si>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</si>
  <si>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</si>
  <si>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</si>
  <si>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</si>
  <si>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</si>
  <si>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</si>
  <si>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</si>
  <si>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№338</t>
  </si>
  <si>
    <t xml:space="preserve">Салат из свежей капусты </t>
  </si>
  <si>
    <t>Зеленый горошек</t>
  </si>
  <si>
    <t>Хлеб пшеничный</t>
  </si>
  <si>
    <t>№91</t>
  </si>
  <si>
    <t>№638</t>
  </si>
  <si>
    <t xml:space="preserve">Хлеб </t>
  </si>
  <si>
    <t>№119</t>
  </si>
  <si>
    <t>№903</t>
  </si>
  <si>
    <t>Огурцы свежие</t>
  </si>
  <si>
    <t xml:space="preserve"> Среда - 1 неделя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</si>
</sst>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4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/>
    <xf numFmtId="2" fontId="4" fillId="0" borderId="45" xfId="0" applyNumberFormat="1" applyFont="1" applyBorder="1"/>
    <xf numFmtId="2" fontId="4" fillId="0" borderId="28" xfId="0" applyNumberFormat="1" applyFont="1" applyBorder="1"/>
    <xf numFmtId="0" fontId="2" fillId="0" borderId="44" xfId="0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20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9" xfId="0" applyNumberFormat="1" applyFont="1" applyBorder="1" applyAlignment="1">
      <alignment horizontal="center" vertical="center" wrapText="1"/>
    </xf>
    <xf numFmtId="2" fontId="2" fillId="0" borderId="7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48" xfId="0" applyNumberFormat="1" applyFont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2" fontId="4" fillId="0" borderId="2" xfId="0" applyNumberFormat="1" applyFont="1" applyBorder="1"/>
    <xf numFmtId="2" fontId="4" fillId="0" borderId="52" xfId="0" applyNumberFormat="1" applyFont="1" applyBorder="1"/>
    <xf numFmtId="2" fontId="4" fillId="0" borderId="69" xfId="0" applyNumberFormat="1" applyFont="1" applyBorder="1"/>
    <xf numFmtId="0" fontId="2" fillId="0" borderId="72" xfId="0" applyFont="1" applyBorder="1" applyAlignment="1">
      <alignment horizontal="left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vertical="center" wrapText="1"/>
    </xf>
    <xf numFmtId="0" fontId="4" fillId="0" borderId="6" xfId="0" applyFont="1" applyBorder="1"/>
    <xf numFmtId="0" fontId="4" fillId="0" borderId="48" xfId="0" applyFont="1" applyBorder="1"/>
    <xf numFmtId="0" fontId="4" fillId="0" borderId="52" xfId="0" applyFont="1" applyBorder="1"/>
    <xf numFmtId="0" fontId="4" fillId="0" borderId="5" xfId="0" applyFont="1" applyBorder="1"/>
    <xf numFmtId="0" fontId="2" fillId="0" borderId="62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5" xfId="0" applyNumberFormat="1" applyFont="1" applyBorder="1" applyAlignment="1">
      <alignment horizontal="left" wrapText="1"/>
    </xf>
    <xf numFmtId="0" fontId="2" fillId="0" borderId="68" xfId="0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4" fillId="0" borderId="74" xfId="0" applyFont="1" applyBorder="1"/>
    <xf numFmtId="0" fontId="4" fillId="0" borderId="75" xfId="0" applyFont="1" applyBorder="1"/>
    <xf numFmtId="0" fontId="4" fillId="0" borderId="62" xfId="0" applyFont="1" applyBorder="1"/>
    <xf numFmtId="0" fontId="2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2" xfId="0" applyFont="1" applyBorder="1" applyAlignment="1">
      <alignment vertical="center" wrapText="1"/>
    </xf>
    <xf numFmtId="0" fontId="2" fillId="0" borderId="71" xfId="0" applyFont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7" xfId="0" applyFont="1" applyBorder="1" applyAlignment="1">
      <alignment horizontal="center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2" xfId="0" applyFont="1" applyBorder="1" applyAlignment="1">
      <alignment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6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2" fontId="2" fillId="0" borderId="4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57" xfId="0" applyFont="1" applyBorder="1"/>
    <xf numFmtId="0" fontId="0" fillId="0" borderId="1" xfId="0" applyBorder="1"/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1" fillId="0" borderId="44" xfId="0" applyFont="1" applyBorder="1"/>
    <xf numFmtId="0" fontId="2" fillId="0" borderId="45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74"/>
  <sheetViews>
    <sheetView tabSelected="1" topLeftCell="A184" zoomScale="90" zoomScaleNormal="90" workbookViewId="0">
      <selection activeCell="A75" sqref="A75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" customWidth="1"/>
    <col min="13" max="13" width="9.5703125" customWidth="1"/>
    <col min="14" max="14" width="13.85546875" customWidth="1"/>
  </cols>
  <sheetData>
    <row r="3" spans="1:14" ht="5.25" customHeight="1" thickBot="1"/>
    <row r="4" spans="1:14" ht="27.75" customHeight="1">
      <c r="A4" s="310" t="s">
        <v>0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2"/>
    </row>
    <row r="5" spans="1:14" ht="15" customHeight="1">
      <c r="A5" s="313" t="s">
        <v>29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5"/>
    </row>
    <row r="6" spans="1:14" ht="54" customHeight="1">
      <c r="A6" s="60" t="s">
        <v>1</v>
      </c>
      <c r="B6" s="65"/>
      <c r="C6" s="65" t="s">
        <v>2</v>
      </c>
      <c r="D6" s="66" t="s">
        <v>3</v>
      </c>
      <c r="E6" s="65" t="s">
        <v>4</v>
      </c>
      <c r="F6" s="65" t="s">
        <v>5</v>
      </c>
      <c r="G6" s="67" t="s">
        <v>6</v>
      </c>
      <c r="H6" s="65" t="s">
        <v>7</v>
      </c>
      <c r="I6" s="65" t="s">
        <v>8</v>
      </c>
      <c r="J6" s="68" t="s">
        <v>9</v>
      </c>
      <c r="K6" s="65" t="s">
        <v>10</v>
      </c>
      <c r="L6" s="65" t="s">
        <v>11</v>
      </c>
      <c r="M6" s="65" t="s">
        <v>12</v>
      </c>
      <c r="N6" s="69" t="s">
        <v>13</v>
      </c>
    </row>
    <row r="7" spans="1:14" ht="15.75" thickBot="1">
      <c r="A7" s="70"/>
      <c r="B7" s="71" t="s">
        <v>14</v>
      </c>
      <c r="C7" s="65" t="s">
        <v>15</v>
      </c>
      <c r="D7" s="72"/>
      <c r="E7" s="71" t="s">
        <v>15</v>
      </c>
      <c r="F7" s="71" t="s">
        <v>15</v>
      </c>
      <c r="G7" s="73" t="s">
        <v>16</v>
      </c>
      <c r="H7" s="71" t="s">
        <v>17</v>
      </c>
      <c r="I7" s="71" t="s">
        <v>15</v>
      </c>
      <c r="J7" s="71" t="s">
        <v>15</v>
      </c>
      <c r="K7" s="71" t="s">
        <v>15</v>
      </c>
      <c r="L7" s="71" t="s">
        <v>15</v>
      </c>
      <c r="M7" s="71"/>
      <c r="N7" s="74"/>
    </row>
    <row r="8" spans="1:14" ht="27.75" customHeight="1">
      <c r="A8" s="295">
        <v>1</v>
      </c>
      <c r="B8" s="307" t="s">
        <v>98</v>
      </c>
      <c r="C8" s="316">
        <v>100</v>
      </c>
      <c r="D8" s="75" t="s">
        <v>99</v>
      </c>
      <c r="E8" s="76">
        <v>0.1</v>
      </c>
      <c r="F8" s="77">
        <v>7.0000000000000007E-2</v>
      </c>
      <c r="G8" s="78">
        <v>420</v>
      </c>
      <c r="H8" s="79">
        <f>G8*E8</f>
        <v>42</v>
      </c>
      <c r="I8" s="80"/>
      <c r="J8" s="80"/>
      <c r="K8" s="81"/>
      <c r="L8" s="80"/>
      <c r="M8" s="82"/>
      <c r="N8" s="83" t="s">
        <v>108</v>
      </c>
    </row>
    <row r="9" spans="1:14">
      <c r="A9" s="296"/>
      <c r="B9" s="308"/>
      <c r="C9" s="317"/>
      <c r="D9" s="84" t="s">
        <v>19</v>
      </c>
      <c r="E9" s="85">
        <v>5.0000000000000001E-3</v>
      </c>
      <c r="F9" s="86">
        <v>5.0000000000000001E-3</v>
      </c>
      <c r="G9" s="87">
        <v>17</v>
      </c>
      <c r="H9" s="88">
        <f t="shared" ref="H9:H18" si="0">G9*E9</f>
        <v>8.5000000000000006E-2</v>
      </c>
      <c r="I9" s="83"/>
      <c r="J9" s="83"/>
      <c r="K9" s="89"/>
      <c r="L9" s="83"/>
      <c r="M9" s="4"/>
      <c r="N9" s="83"/>
    </row>
    <row r="10" spans="1:14">
      <c r="A10" s="296"/>
      <c r="B10" s="308"/>
      <c r="C10" s="317"/>
      <c r="D10" s="84" t="s">
        <v>21</v>
      </c>
      <c r="E10" s="85">
        <v>8.0000000000000002E-3</v>
      </c>
      <c r="F10" s="86">
        <v>7.0000000000000001E-3</v>
      </c>
      <c r="G10" s="87">
        <v>45</v>
      </c>
      <c r="H10" s="88">
        <f t="shared" si="0"/>
        <v>0.36</v>
      </c>
      <c r="I10" s="83">
        <v>13.8</v>
      </c>
      <c r="J10" s="83">
        <v>8.6</v>
      </c>
      <c r="K10" s="89">
        <v>3.61</v>
      </c>
      <c r="L10" s="83">
        <v>146.19999999999999</v>
      </c>
      <c r="M10" s="4" t="s">
        <v>103</v>
      </c>
      <c r="N10" s="83"/>
    </row>
    <row r="11" spans="1:14">
      <c r="A11" s="296"/>
      <c r="B11" s="308"/>
      <c r="C11" s="317"/>
      <c r="D11" s="84" t="s">
        <v>22</v>
      </c>
      <c r="E11" s="85">
        <v>0.02</v>
      </c>
      <c r="F11" s="86">
        <v>0.01</v>
      </c>
      <c r="G11" s="87"/>
      <c r="H11" s="88">
        <f t="shared" si="0"/>
        <v>0</v>
      </c>
      <c r="I11" s="83"/>
      <c r="J11" s="83"/>
      <c r="K11" s="89"/>
      <c r="L11" s="83"/>
      <c r="M11" s="4"/>
      <c r="N11" s="83"/>
    </row>
    <row r="12" spans="1:14">
      <c r="A12" s="296"/>
      <c r="B12" s="308"/>
      <c r="C12" s="317"/>
      <c r="D12" s="84" t="s">
        <v>23</v>
      </c>
      <c r="E12" s="85">
        <v>8.0000000000000002E-3</v>
      </c>
      <c r="F12" s="86">
        <v>8.0000000000000002E-3</v>
      </c>
      <c r="G12" s="87">
        <v>135</v>
      </c>
      <c r="H12" s="88">
        <f t="shared" si="0"/>
        <v>1.08</v>
      </c>
      <c r="I12" s="83"/>
      <c r="J12" s="83"/>
      <c r="K12" s="89"/>
      <c r="L12" s="83"/>
      <c r="M12" s="4"/>
      <c r="N12" s="83"/>
    </row>
    <row r="13" spans="1:14">
      <c r="A13" s="296"/>
      <c r="B13" s="308"/>
      <c r="C13" s="317"/>
      <c r="D13" s="90" t="s">
        <v>50</v>
      </c>
      <c r="E13" s="91">
        <v>5.0000000000000001E-3</v>
      </c>
      <c r="F13" s="92">
        <v>3.0000000000000001E-3</v>
      </c>
      <c r="G13" s="93">
        <v>30</v>
      </c>
      <c r="H13" s="94">
        <f t="shared" ref="H13:H14" si="1">G13*E13</f>
        <v>0.15</v>
      </c>
      <c r="I13" s="83"/>
      <c r="J13" s="83"/>
      <c r="K13" s="89"/>
      <c r="L13" s="83"/>
      <c r="M13" s="4"/>
      <c r="N13" s="83"/>
    </row>
    <row r="14" spans="1:14" ht="15.75" thickBot="1">
      <c r="A14" s="296"/>
      <c r="B14" s="308"/>
      <c r="C14" s="317"/>
      <c r="D14" s="95" t="s">
        <v>60</v>
      </c>
      <c r="E14" s="245">
        <v>0.01</v>
      </c>
      <c r="F14" s="96">
        <v>0.01</v>
      </c>
      <c r="G14" s="97">
        <v>237</v>
      </c>
      <c r="H14" s="98">
        <f t="shared" si="1"/>
        <v>2.37</v>
      </c>
      <c r="I14" s="83"/>
      <c r="J14" s="83"/>
      <c r="K14" s="89"/>
      <c r="L14" s="83"/>
      <c r="M14" s="4"/>
      <c r="N14" s="83"/>
    </row>
    <row r="15" spans="1:14" ht="15.75" thickBot="1">
      <c r="A15" s="306"/>
      <c r="B15" s="309"/>
      <c r="C15" s="318"/>
      <c r="D15" s="95"/>
      <c r="E15" s="46"/>
      <c r="F15" s="96"/>
      <c r="G15" s="97"/>
      <c r="H15" s="98"/>
      <c r="I15" s="83"/>
      <c r="J15" s="83"/>
      <c r="K15" s="89"/>
      <c r="L15" s="83"/>
      <c r="M15" s="4"/>
      <c r="N15" s="83"/>
    </row>
    <row r="16" spans="1:14">
      <c r="A16" s="295">
        <v>2</v>
      </c>
      <c r="B16" s="297" t="s">
        <v>71</v>
      </c>
      <c r="C16" s="319" t="s">
        <v>77</v>
      </c>
      <c r="D16" s="75" t="s">
        <v>72</v>
      </c>
      <c r="E16" s="76">
        <v>0.05</v>
      </c>
      <c r="F16" s="77">
        <v>0.05</v>
      </c>
      <c r="G16" s="78">
        <v>50</v>
      </c>
      <c r="H16" s="79">
        <f t="shared" si="0"/>
        <v>2.5</v>
      </c>
      <c r="I16" s="80"/>
      <c r="J16" s="80"/>
      <c r="K16" s="81"/>
      <c r="L16" s="80"/>
      <c r="M16" s="82"/>
      <c r="N16" s="80"/>
    </row>
    <row r="17" spans="1:14">
      <c r="A17" s="296"/>
      <c r="B17" s="298"/>
      <c r="C17" s="317"/>
      <c r="D17" s="84" t="s">
        <v>43</v>
      </c>
      <c r="E17" s="85">
        <v>5.0000000000000001E-3</v>
      </c>
      <c r="F17" s="86">
        <v>5.0000000000000001E-3</v>
      </c>
      <c r="G17" s="87">
        <v>955</v>
      </c>
      <c r="H17" s="88">
        <f t="shared" si="0"/>
        <v>4.7750000000000004</v>
      </c>
      <c r="I17" s="83">
        <v>5.7</v>
      </c>
      <c r="J17" s="83">
        <v>1.65</v>
      </c>
      <c r="K17" s="89">
        <v>32.549999999999997</v>
      </c>
      <c r="L17" s="83">
        <v>167.7</v>
      </c>
      <c r="M17" s="4" t="s">
        <v>104</v>
      </c>
      <c r="N17" s="83"/>
    </row>
    <row r="18" spans="1:14" ht="15.75" thickBot="1">
      <c r="A18" s="306"/>
      <c r="B18" s="302"/>
      <c r="C18" s="318"/>
      <c r="D18" s="95" t="s">
        <v>19</v>
      </c>
      <c r="E18" s="46">
        <v>2E-3</v>
      </c>
      <c r="F18" s="96">
        <v>2E-3</v>
      </c>
      <c r="G18" s="97">
        <v>17</v>
      </c>
      <c r="H18" s="98">
        <f t="shared" si="0"/>
        <v>3.4000000000000002E-2</v>
      </c>
      <c r="I18" s="15"/>
      <c r="J18" s="15"/>
      <c r="K18" s="99"/>
      <c r="L18" s="15"/>
      <c r="M18" s="100"/>
      <c r="N18" s="15"/>
    </row>
    <row r="19" spans="1:14">
      <c r="A19" s="295">
        <v>3</v>
      </c>
      <c r="B19" s="297" t="s">
        <v>55</v>
      </c>
      <c r="C19" s="319">
        <v>200</v>
      </c>
      <c r="D19" s="101"/>
      <c r="E19" s="89"/>
      <c r="F19" s="83"/>
      <c r="G19" s="102"/>
      <c r="H19" s="103"/>
      <c r="I19" s="104"/>
      <c r="J19" s="80"/>
      <c r="K19" s="81"/>
      <c r="L19" s="80"/>
      <c r="M19" s="82"/>
      <c r="N19" s="80"/>
    </row>
    <row r="20" spans="1:14">
      <c r="A20" s="296"/>
      <c r="B20" s="298"/>
      <c r="C20" s="317"/>
      <c r="D20" s="101" t="s">
        <v>54</v>
      </c>
      <c r="E20" s="89">
        <v>1E-3</v>
      </c>
      <c r="F20" s="83">
        <v>1E-3</v>
      </c>
      <c r="G20" s="102">
        <v>750</v>
      </c>
      <c r="H20" s="102">
        <f>E20*G20</f>
        <v>0.75</v>
      </c>
      <c r="I20" s="105">
        <v>0.2</v>
      </c>
      <c r="J20" s="83">
        <v>0</v>
      </c>
      <c r="K20" s="89">
        <v>14</v>
      </c>
      <c r="L20" s="83">
        <v>56</v>
      </c>
      <c r="M20" s="4" t="s">
        <v>105</v>
      </c>
      <c r="N20" s="83"/>
    </row>
    <row r="21" spans="1:14" ht="15.75" thickBot="1">
      <c r="A21" s="306"/>
      <c r="B21" s="302"/>
      <c r="C21" s="318"/>
      <c r="D21" s="106" t="s">
        <v>44</v>
      </c>
      <c r="E21" s="99">
        <v>1.4999999999999999E-2</v>
      </c>
      <c r="F21" s="15">
        <v>1.4999999999999999E-2</v>
      </c>
      <c r="G21" s="107">
        <v>72</v>
      </c>
      <c r="H21" s="107">
        <f>E21*G21</f>
        <v>1.08</v>
      </c>
      <c r="I21" s="16"/>
      <c r="J21" s="15"/>
      <c r="K21" s="99"/>
      <c r="L21" s="15"/>
      <c r="M21" s="100"/>
      <c r="N21" s="15"/>
    </row>
    <row r="22" spans="1:14" ht="20.25" customHeight="1" thickBot="1">
      <c r="A22" s="108">
        <v>4</v>
      </c>
      <c r="B22" s="109" t="s">
        <v>45</v>
      </c>
      <c r="C22" s="110">
        <v>60</v>
      </c>
      <c r="D22" s="106" t="s">
        <v>30</v>
      </c>
      <c r="E22" s="99">
        <v>0.06</v>
      </c>
      <c r="F22" s="15">
        <v>0.06</v>
      </c>
      <c r="G22" s="111">
        <v>50</v>
      </c>
      <c r="H22" s="112">
        <f t="shared" ref="H22:H23" si="2">G22*E22</f>
        <v>3</v>
      </c>
      <c r="I22" s="83">
        <v>6.42</v>
      </c>
      <c r="J22" s="83">
        <v>2.7</v>
      </c>
      <c r="K22" s="83">
        <v>26.1</v>
      </c>
      <c r="L22" s="83">
        <v>164.4</v>
      </c>
      <c r="M22" s="83" t="s">
        <v>106</v>
      </c>
      <c r="N22" s="108"/>
    </row>
    <row r="23" spans="1:14" ht="22.5" customHeight="1" thickBot="1">
      <c r="A23" s="54">
        <v>5</v>
      </c>
      <c r="B23" s="55" t="s">
        <v>86</v>
      </c>
      <c r="C23" s="219">
        <v>190</v>
      </c>
      <c r="D23" s="220" t="s">
        <v>86</v>
      </c>
      <c r="E23" s="50">
        <v>0.19</v>
      </c>
      <c r="F23" s="108">
        <v>0.19</v>
      </c>
      <c r="G23" s="226">
        <v>50</v>
      </c>
      <c r="H23" s="112">
        <f t="shared" si="2"/>
        <v>9.5</v>
      </c>
      <c r="I23" s="108">
        <v>0.72</v>
      </c>
      <c r="J23" s="108">
        <v>0.72</v>
      </c>
      <c r="K23" s="108">
        <v>17.64</v>
      </c>
      <c r="L23" s="108">
        <v>84.6</v>
      </c>
      <c r="M23" s="108" t="s">
        <v>121</v>
      </c>
      <c r="N23" s="108"/>
    </row>
    <row r="24" spans="1:14" ht="24.75" customHeight="1" thickBot="1">
      <c r="A24" s="320" t="s">
        <v>27</v>
      </c>
      <c r="B24" s="321"/>
      <c r="C24" s="321"/>
      <c r="D24" s="321"/>
      <c r="E24" s="321"/>
      <c r="F24" s="321"/>
      <c r="G24" s="321"/>
      <c r="H24" s="112">
        <f>SUM(H8:H23)</f>
        <v>67.683999999999997</v>
      </c>
      <c r="I24" s="108">
        <f>SUM(I8:I23)</f>
        <v>26.839999999999996</v>
      </c>
      <c r="J24" s="108">
        <f>SUM(J8:J23)</f>
        <v>13.67</v>
      </c>
      <c r="K24" s="51">
        <f>SUM(K8:K23)</f>
        <v>93.899999999999991</v>
      </c>
      <c r="L24" s="108">
        <f>L10+L17+L20+L22+L23</f>
        <v>618.9</v>
      </c>
      <c r="M24" s="51"/>
      <c r="N24" s="108"/>
    </row>
    <row r="25" spans="1:14" ht="24.75" customHeight="1">
      <c r="A25" s="4"/>
      <c r="B25" s="4"/>
      <c r="C25" s="4"/>
      <c r="D25" s="4"/>
      <c r="E25" s="4"/>
      <c r="F25" s="4"/>
      <c r="G25" s="4"/>
      <c r="H25" s="5"/>
      <c r="I25" s="8"/>
      <c r="J25" s="8"/>
      <c r="K25" s="8"/>
      <c r="L25" s="8"/>
      <c r="M25" s="8"/>
      <c r="N25" s="8"/>
    </row>
    <row r="26" spans="1:14" ht="24.75" customHeight="1">
      <c r="A26" s="4"/>
      <c r="B26" s="4"/>
      <c r="C26" s="4"/>
      <c r="D26" s="4"/>
      <c r="E26" s="4"/>
      <c r="F26" s="4"/>
      <c r="G26" s="4"/>
      <c r="H26" s="5"/>
      <c r="I26" s="8"/>
      <c r="J26" s="8"/>
      <c r="K26" s="8"/>
      <c r="L26" s="8"/>
      <c r="M26" s="8"/>
      <c r="N26" s="8"/>
    </row>
    <row r="27" spans="1:14" ht="24.75" customHeight="1">
      <c r="A27" s="4"/>
      <c r="B27" s="4"/>
      <c r="C27" s="4"/>
      <c r="D27" s="4"/>
      <c r="E27" s="4"/>
      <c r="F27" s="4"/>
      <c r="G27" s="4"/>
      <c r="H27" s="5"/>
      <c r="I27" s="8"/>
      <c r="J27" s="8"/>
      <c r="K27" s="8"/>
      <c r="L27" s="8"/>
      <c r="M27" s="8"/>
      <c r="N27" s="8"/>
    </row>
    <row r="28" spans="1:14" ht="24.75" customHeight="1">
      <c r="A28" s="4"/>
      <c r="B28" s="4"/>
      <c r="C28" s="4"/>
      <c r="D28" s="4"/>
      <c r="E28" s="4"/>
      <c r="F28" s="4"/>
      <c r="G28" s="4"/>
      <c r="H28" s="5"/>
      <c r="I28" s="8"/>
      <c r="J28" s="8"/>
      <c r="K28" s="8"/>
      <c r="L28" s="8"/>
      <c r="M28" s="8"/>
      <c r="N28" s="8"/>
    </row>
    <row r="29" spans="1:14">
      <c r="G29"/>
      <c r="H29"/>
    </row>
    <row r="32" spans="1:14" ht="15.75" thickBot="1"/>
    <row r="33" spans="1:14" ht="15.75" hidden="1" thickBot="1"/>
    <row r="34" spans="1:14" ht="15.75" hidden="1" thickBot="1"/>
    <row r="35" spans="1:14" ht="15.75" hidden="1" thickBot="1"/>
    <row r="36" spans="1:14" ht="15" customHeight="1">
      <c r="A36" s="299" t="s">
        <v>41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1"/>
    </row>
    <row r="37" spans="1:14" ht="54" customHeight="1">
      <c r="A37" s="60" t="s">
        <v>1</v>
      </c>
      <c r="B37" s="65"/>
      <c r="C37" s="65" t="s">
        <v>2</v>
      </c>
      <c r="D37" s="66" t="s">
        <v>3</v>
      </c>
      <c r="E37" s="65" t="s">
        <v>4</v>
      </c>
      <c r="F37" s="65" t="s">
        <v>5</v>
      </c>
      <c r="G37" s="67" t="s">
        <v>6</v>
      </c>
      <c r="H37" s="65" t="s">
        <v>7</v>
      </c>
      <c r="I37" s="65" t="s">
        <v>8</v>
      </c>
      <c r="J37" s="68" t="s">
        <v>9</v>
      </c>
      <c r="K37" s="65" t="s">
        <v>10</v>
      </c>
      <c r="L37" s="65" t="s">
        <v>11</v>
      </c>
      <c r="M37" s="65" t="s">
        <v>12</v>
      </c>
      <c r="N37" s="69" t="s">
        <v>13</v>
      </c>
    </row>
    <row r="38" spans="1:14" ht="15.75" thickBot="1">
      <c r="A38" s="70"/>
      <c r="B38" s="71" t="s">
        <v>14</v>
      </c>
      <c r="C38" s="71" t="s">
        <v>15</v>
      </c>
      <c r="D38" s="72"/>
      <c r="E38" s="71" t="s">
        <v>15</v>
      </c>
      <c r="F38" s="71" t="s">
        <v>15</v>
      </c>
      <c r="G38" s="73" t="s">
        <v>16</v>
      </c>
      <c r="H38" s="71" t="s">
        <v>17</v>
      </c>
      <c r="I38" s="71" t="s">
        <v>15</v>
      </c>
      <c r="J38" s="71" t="s">
        <v>15</v>
      </c>
      <c r="K38" s="71" t="s">
        <v>15</v>
      </c>
      <c r="L38" s="71" t="s">
        <v>15</v>
      </c>
      <c r="M38" s="71"/>
      <c r="N38" s="117"/>
    </row>
    <row r="39" spans="1:14" ht="28.5" customHeight="1">
      <c r="A39" s="295">
        <v>1</v>
      </c>
      <c r="B39" s="307" t="s">
        <v>92</v>
      </c>
      <c r="C39" s="297">
        <v>240</v>
      </c>
      <c r="D39" s="118" t="s">
        <v>57</v>
      </c>
      <c r="E39" s="58">
        <v>0.12</v>
      </c>
      <c r="F39" s="58">
        <v>0.08</v>
      </c>
      <c r="G39" s="119">
        <v>580</v>
      </c>
      <c r="H39" s="78">
        <f>G39*E39</f>
        <v>69.599999999999994</v>
      </c>
      <c r="I39" s="104"/>
      <c r="J39" s="80"/>
      <c r="K39" s="80"/>
      <c r="L39" s="80"/>
      <c r="M39" s="80"/>
      <c r="N39" s="104" t="s">
        <v>108</v>
      </c>
    </row>
    <row r="40" spans="1:14">
      <c r="A40" s="296"/>
      <c r="B40" s="308"/>
      <c r="C40" s="298"/>
      <c r="D40" s="66" t="s">
        <v>47</v>
      </c>
      <c r="E40" s="65">
        <v>2E-3</v>
      </c>
      <c r="F40" s="65">
        <v>2E-3</v>
      </c>
      <c r="G40" s="120">
        <v>17</v>
      </c>
      <c r="H40" s="87">
        <f t="shared" ref="H40:H53" si="3">G40*E40</f>
        <v>3.4000000000000002E-2</v>
      </c>
      <c r="I40" s="105"/>
      <c r="J40" s="83"/>
      <c r="K40" s="83"/>
      <c r="L40" s="83"/>
      <c r="M40" s="83"/>
      <c r="N40" s="105"/>
    </row>
    <row r="41" spans="1:14">
      <c r="A41" s="296"/>
      <c r="B41" s="308"/>
      <c r="C41" s="298"/>
      <c r="D41" s="66" t="s">
        <v>48</v>
      </c>
      <c r="E41" s="65">
        <v>0.18</v>
      </c>
      <c r="F41" s="65">
        <v>0.16</v>
      </c>
      <c r="G41" s="120">
        <v>50</v>
      </c>
      <c r="H41" s="87">
        <f t="shared" si="3"/>
        <v>9</v>
      </c>
      <c r="I41" s="105"/>
      <c r="J41" s="83"/>
      <c r="K41" s="83"/>
      <c r="L41" s="83"/>
      <c r="M41" s="83"/>
      <c r="N41" s="105"/>
    </row>
    <row r="42" spans="1:14">
      <c r="A42" s="296"/>
      <c r="B42" s="308"/>
      <c r="C42" s="298"/>
      <c r="D42" s="66" t="s">
        <v>21</v>
      </c>
      <c r="E42" s="65">
        <v>8.0000000000000002E-3</v>
      </c>
      <c r="F42" s="65">
        <v>7.0000000000000001E-3</v>
      </c>
      <c r="G42" s="120">
        <v>45</v>
      </c>
      <c r="H42" s="87">
        <f t="shared" si="3"/>
        <v>0.36</v>
      </c>
      <c r="I42" s="105"/>
      <c r="J42" s="83"/>
      <c r="K42" s="83"/>
      <c r="L42" s="83"/>
      <c r="M42" s="83"/>
      <c r="N42" s="105"/>
    </row>
    <row r="43" spans="1:14">
      <c r="A43" s="296"/>
      <c r="B43" s="308"/>
      <c r="C43" s="298"/>
      <c r="D43" s="66" t="s">
        <v>24</v>
      </c>
      <c r="E43" s="65">
        <v>5.0000000000000001E-3</v>
      </c>
      <c r="F43" s="65">
        <v>5.0000000000000001E-3</v>
      </c>
      <c r="G43" s="120">
        <v>285</v>
      </c>
      <c r="H43" s="87">
        <f t="shared" si="3"/>
        <v>1.425</v>
      </c>
      <c r="I43" s="105"/>
      <c r="J43" s="83"/>
      <c r="K43" s="83"/>
      <c r="L43" s="83"/>
      <c r="M43" s="83"/>
      <c r="N43" s="105"/>
    </row>
    <row r="44" spans="1:14">
      <c r="A44" s="296"/>
      <c r="B44" s="308"/>
      <c r="C44" s="298"/>
      <c r="D44" s="66" t="s">
        <v>49</v>
      </c>
      <c r="E44" s="65">
        <v>5.0000000000000001E-3</v>
      </c>
      <c r="F44" s="65">
        <v>4.0000000000000001E-3</v>
      </c>
      <c r="G44" s="120">
        <v>40</v>
      </c>
      <c r="H44" s="87">
        <f t="shared" si="3"/>
        <v>0.2</v>
      </c>
      <c r="I44" s="105">
        <v>12.24</v>
      </c>
      <c r="J44" s="83">
        <v>20.6</v>
      </c>
      <c r="K44" s="83">
        <v>18.72</v>
      </c>
      <c r="L44" s="83">
        <v>300</v>
      </c>
      <c r="M44" s="83" t="s">
        <v>52</v>
      </c>
      <c r="N44" s="105"/>
    </row>
    <row r="45" spans="1:14">
      <c r="A45" s="296"/>
      <c r="B45" s="308"/>
      <c r="C45" s="298"/>
      <c r="D45" s="66" t="s">
        <v>50</v>
      </c>
      <c r="E45" s="65">
        <v>2E-3</v>
      </c>
      <c r="F45" s="65">
        <v>2E-3</v>
      </c>
      <c r="G45" s="120">
        <v>30</v>
      </c>
      <c r="H45" s="87">
        <f t="shared" ref="H45:H52" si="4">G45*E45</f>
        <v>0.06</v>
      </c>
      <c r="I45" s="105"/>
      <c r="J45" s="83"/>
      <c r="K45" s="83"/>
      <c r="L45" s="83"/>
      <c r="M45" s="83"/>
      <c r="N45" s="105"/>
    </row>
    <row r="46" spans="1:14">
      <c r="A46" s="296"/>
      <c r="B46" s="308"/>
      <c r="C46" s="298"/>
      <c r="D46" s="66" t="s">
        <v>51</v>
      </c>
      <c r="E46" s="65">
        <v>7.0000000000000007E-2</v>
      </c>
      <c r="F46" s="65"/>
      <c r="G46" s="120"/>
      <c r="H46" s="87">
        <f t="shared" si="4"/>
        <v>0</v>
      </c>
      <c r="I46" s="105"/>
      <c r="J46" s="83"/>
      <c r="K46" s="83"/>
      <c r="L46" s="83"/>
      <c r="M46" s="83"/>
      <c r="N46" s="105"/>
    </row>
    <row r="47" spans="1:14" ht="15.75" thickBot="1">
      <c r="A47" s="296"/>
      <c r="B47" s="308"/>
      <c r="C47" s="298"/>
      <c r="D47" s="66" t="s">
        <v>23</v>
      </c>
      <c r="E47" s="65">
        <v>8.0000000000000002E-3</v>
      </c>
      <c r="F47" s="65">
        <v>8.0000000000000002E-3</v>
      </c>
      <c r="G47" s="120">
        <v>135</v>
      </c>
      <c r="H47" s="87">
        <f t="shared" si="4"/>
        <v>1.08</v>
      </c>
      <c r="I47" s="105"/>
      <c r="J47" s="83"/>
      <c r="K47" s="83"/>
      <c r="L47" s="83"/>
      <c r="M47" s="83"/>
      <c r="N47" s="105"/>
    </row>
    <row r="48" spans="1:14" ht="15.75" hidden="1" customHeight="1" thickBot="1">
      <c r="A48" s="296"/>
      <c r="B48" s="308"/>
      <c r="C48" s="298"/>
      <c r="D48" s="66"/>
      <c r="E48" s="65"/>
      <c r="F48" s="65"/>
      <c r="G48" s="120"/>
      <c r="H48" s="87">
        <f t="shared" si="4"/>
        <v>0</v>
      </c>
      <c r="I48" s="121"/>
      <c r="J48" s="115"/>
      <c r="K48" s="115"/>
      <c r="L48" s="115"/>
      <c r="M48" s="115"/>
      <c r="N48" s="121"/>
    </row>
    <row r="49" spans="1:14" ht="15.75" hidden="1" customHeight="1" thickBot="1">
      <c r="A49" s="296"/>
      <c r="B49" s="308"/>
      <c r="C49" s="298"/>
      <c r="D49" s="72"/>
      <c r="E49" s="71"/>
      <c r="F49" s="71"/>
      <c r="G49" s="116"/>
      <c r="H49" s="87">
        <f t="shared" si="4"/>
        <v>0</v>
      </c>
      <c r="I49" s="122"/>
      <c r="J49" s="92"/>
      <c r="K49" s="92"/>
      <c r="L49" s="92"/>
      <c r="M49" s="92"/>
      <c r="N49" s="122"/>
    </row>
    <row r="50" spans="1:14" ht="28.5" customHeight="1">
      <c r="A50" s="242">
        <v>2</v>
      </c>
      <c r="B50" s="253" t="s">
        <v>101</v>
      </c>
      <c r="C50" s="236">
        <v>70</v>
      </c>
      <c r="D50" s="232" t="s">
        <v>56</v>
      </c>
      <c r="E50" s="236">
        <v>0.08</v>
      </c>
      <c r="F50" s="236">
        <v>0.06</v>
      </c>
      <c r="G50" s="229">
        <v>45</v>
      </c>
      <c r="H50" s="87">
        <f t="shared" si="4"/>
        <v>3.6</v>
      </c>
      <c r="I50" s="104">
        <v>1.8</v>
      </c>
      <c r="J50" s="242">
        <v>5.0999999999999996</v>
      </c>
      <c r="K50" s="242">
        <v>10.8</v>
      </c>
      <c r="L50" s="242">
        <v>96.6</v>
      </c>
      <c r="M50" s="242" t="s">
        <v>107</v>
      </c>
      <c r="N50" s="104"/>
    </row>
    <row r="51" spans="1:14" ht="15.75" customHeight="1">
      <c r="A51" s="243"/>
      <c r="B51" s="252"/>
      <c r="C51" s="240"/>
      <c r="D51" s="213" t="s">
        <v>64</v>
      </c>
      <c r="E51" s="240">
        <v>5.0000000000000001E-3</v>
      </c>
      <c r="F51" s="240">
        <v>5.0000000000000001E-3</v>
      </c>
      <c r="G51" s="206">
        <v>135</v>
      </c>
      <c r="H51" s="87">
        <f t="shared" si="4"/>
        <v>0.67500000000000004</v>
      </c>
      <c r="I51" s="105"/>
      <c r="J51" s="243"/>
      <c r="K51" s="243"/>
      <c r="L51" s="243"/>
      <c r="M51" s="243"/>
      <c r="N51" s="105"/>
    </row>
    <row r="52" spans="1:14" ht="15.75" customHeight="1" thickBot="1">
      <c r="A52" s="244"/>
      <c r="B52" s="254"/>
      <c r="C52" s="237"/>
      <c r="D52" s="227" t="s">
        <v>47</v>
      </c>
      <c r="E52" s="237">
        <v>1E-3</v>
      </c>
      <c r="F52" s="237">
        <v>1E-3</v>
      </c>
      <c r="G52" s="140">
        <v>17</v>
      </c>
      <c r="H52" s="87">
        <f t="shared" si="4"/>
        <v>1.7000000000000001E-2</v>
      </c>
      <c r="I52" s="16"/>
      <c r="J52" s="244"/>
      <c r="K52" s="244"/>
      <c r="L52" s="244"/>
      <c r="M52" s="244"/>
      <c r="N52" s="16"/>
    </row>
    <row r="53" spans="1:14" ht="24" customHeight="1" thickBot="1">
      <c r="A53" s="50">
        <v>3</v>
      </c>
      <c r="B53" s="54" t="s">
        <v>45</v>
      </c>
      <c r="C53" s="55">
        <v>60</v>
      </c>
      <c r="D53" s="11" t="s">
        <v>30</v>
      </c>
      <c r="E53" s="55">
        <v>0.06</v>
      </c>
      <c r="F53" s="55">
        <v>0.06</v>
      </c>
      <c r="G53" s="13">
        <v>50</v>
      </c>
      <c r="H53" s="112">
        <f t="shared" si="3"/>
        <v>3</v>
      </c>
      <c r="I53" s="243">
        <v>6.42</v>
      </c>
      <c r="J53" s="243">
        <v>2.7</v>
      </c>
      <c r="K53" s="243">
        <v>26.1</v>
      </c>
      <c r="L53" s="243">
        <v>164.4</v>
      </c>
      <c r="M53" s="243" t="s">
        <v>106</v>
      </c>
      <c r="N53" s="52"/>
    </row>
    <row r="54" spans="1:14" ht="18" customHeight="1" thickBot="1">
      <c r="A54" s="295">
        <v>4</v>
      </c>
      <c r="B54" s="297" t="s">
        <v>55</v>
      </c>
      <c r="C54" s="297" t="s">
        <v>31</v>
      </c>
      <c r="D54" s="118" t="s">
        <v>54</v>
      </c>
      <c r="E54" s="58">
        <v>1E-3</v>
      </c>
      <c r="F54" s="58">
        <v>1E-3</v>
      </c>
      <c r="G54" s="119">
        <v>750</v>
      </c>
      <c r="H54" s="78">
        <f t="shared" ref="H54:H55" si="5">G54*E54</f>
        <v>0.75</v>
      </c>
      <c r="I54" s="80"/>
      <c r="J54" s="82"/>
      <c r="K54" s="80"/>
      <c r="L54" s="82"/>
      <c r="M54" s="80"/>
      <c r="N54" s="104"/>
    </row>
    <row r="55" spans="1:14" ht="17.25" customHeight="1" thickBot="1">
      <c r="A55" s="306"/>
      <c r="B55" s="302"/>
      <c r="C55" s="302"/>
      <c r="D55" s="123" t="s">
        <v>44</v>
      </c>
      <c r="E55" s="124">
        <v>1.4999999999999999E-2</v>
      </c>
      <c r="F55" s="124">
        <v>1.4999999999999999E-2</v>
      </c>
      <c r="G55" s="125">
        <v>72</v>
      </c>
      <c r="H55" s="97">
        <f t="shared" si="5"/>
        <v>1.08</v>
      </c>
      <c r="I55" s="108">
        <v>0.2</v>
      </c>
      <c r="J55" s="108">
        <v>0</v>
      </c>
      <c r="K55" s="108">
        <v>14</v>
      </c>
      <c r="L55" s="108">
        <v>56</v>
      </c>
      <c r="M55" s="255" t="s">
        <v>105</v>
      </c>
      <c r="N55" s="126"/>
    </row>
    <row r="56" spans="1:14" ht="30" customHeight="1" thickBot="1">
      <c r="A56" s="320" t="s">
        <v>27</v>
      </c>
      <c r="B56" s="321"/>
      <c r="C56" s="321"/>
      <c r="D56" s="321"/>
      <c r="E56" s="321"/>
      <c r="F56" s="321"/>
      <c r="G56" s="322"/>
      <c r="H56" s="107">
        <f>SUM(H39:H55)</f>
        <v>90.880999999999986</v>
      </c>
      <c r="I56" s="16">
        <f>SUM(I39:I55)</f>
        <v>20.66</v>
      </c>
      <c r="J56" s="15">
        <f>SUM(J39:J55)</f>
        <v>28.400000000000002</v>
      </c>
      <c r="K56" s="15">
        <f>SUM(K39:K55)</f>
        <v>69.62</v>
      </c>
      <c r="L56" s="15">
        <f>L44+L50+L53+L55</f>
        <v>617</v>
      </c>
      <c r="M56" s="15"/>
      <c r="N56" s="16"/>
    </row>
    <row r="57" spans="1:14" ht="30" customHeight="1">
      <c r="A57" s="4"/>
      <c r="B57" s="4"/>
      <c r="C57" s="4"/>
      <c r="D57" s="4"/>
      <c r="E57" s="4"/>
      <c r="F57" s="4"/>
      <c r="G57" s="4"/>
      <c r="H57" s="5"/>
      <c r="I57" s="8"/>
      <c r="J57" s="8"/>
      <c r="K57" s="8"/>
      <c r="L57" s="8"/>
      <c r="M57" s="8"/>
      <c r="N57" s="8"/>
    </row>
    <row r="58" spans="1:14" ht="30" customHeight="1">
      <c r="A58" s="4"/>
      <c r="B58" s="4"/>
      <c r="C58" s="4"/>
      <c r="D58" s="4"/>
      <c r="E58" s="4"/>
      <c r="F58" s="4"/>
      <c r="G58" s="4"/>
      <c r="H58" s="5"/>
      <c r="I58" s="8"/>
      <c r="J58" s="8"/>
      <c r="K58" s="8"/>
      <c r="L58" s="8"/>
      <c r="M58" s="8"/>
      <c r="N58" s="8"/>
    </row>
    <row r="59" spans="1:14" ht="30" customHeight="1">
      <c r="A59" s="4"/>
      <c r="B59" s="4"/>
      <c r="C59" s="4"/>
      <c r="D59" s="4"/>
      <c r="E59" s="4"/>
      <c r="F59" s="4"/>
      <c r="G59" s="4"/>
      <c r="H59" s="5"/>
      <c r="I59" s="8"/>
      <c r="J59" s="8"/>
      <c r="K59" s="8"/>
      <c r="L59" s="8"/>
      <c r="M59" s="8"/>
      <c r="N59" s="8"/>
    </row>
    <row r="60" spans="1:14" ht="30" customHeight="1">
      <c r="A60" s="4"/>
      <c r="B60" s="4"/>
      <c r="C60" s="4"/>
      <c r="D60" s="4"/>
      <c r="E60" s="4"/>
      <c r="F60" s="4"/>
      <c r="G60" s="4"/>
      <c r="H60" s="5"/>
      <c r="I60" s="8"/>
      <c r="J60" s="8"/>
      <c r="K60" s="8"/>
      <c r="L60" s="8"/>
      <c r="M60" s="8"/>
      <c r="N60" s="8"/>
    </row>
    <row r="61" spans="1:14" ht="30" customHeight="1">
      <c r="A61" s="4"/>
      <c r="B61" s="4"/>
      <c r="C61" s="4"/>
      <c r="D61" s="4"/>
      <c r="E61" s="4"/>
      <c r="F61" s="4"/>
      <c r="G61" s="4"/>
      <c r="H61" s="5"/>
      <c r="I61" s="8"/>
      <c r="J61" s="8"/>
      <c r="K61" s="8"/>
      <c r="L61" s="8"/>
      <c r="M61" s="8"/>
      <c r="N61" s="8"/>
    </row>
    <row r="62" spans="1:14">
      <c r="H62"/>
    </row>
    <row r="63" spans="1:14">
      <c r="H63"/>
    </row>
    <row r="64" spans="1:14">
      <c r="H64"/>
    </row>
    <row r="67" spans="1:14" ht="1.5" customHeight="1" thickBot="1"/>
    <row r="68" spans="1:14" ht="15.75" hidden="1" thickBot="1"/>
    <row r="69" spans="1:14" ht="13.5" hidden="1" customHeight="1" thickBot="1"/>
    <row r="70" spans="1:14" ht="15.75" hidden="1" thickBot="1"/>
    <row r="71" spans="1:14" ht="4.5" hidden="1" customHeight="1" thickBot="1"/>
    <row r="72" spans="1:14" ht="15.75" hidden="1" thickBot="1"/>
    <row r="73" spans="1:14" ht="15.75" hidden="1" thickBot="1"/>
    <row r="74" spans="1:14" ht="15" customHeight="1">
      <c r="A74" s="299" t="s">
        <v>131</v>
      </c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1"/>
    </row>
    <row r="75" spans="1:14" ht="54" customHeight="1">
      <c r="A75" s="60" t="s">
        <v>1</v>
      </c>
      <c r="B75" s="65"/>
      <c r="C75" s="65" t="s">
        <v>2</v>
      </c>
      <c r="D75" s="66" t="s">
        <v>3</v>
      </c>
      <c r="E75" s="65" t="s">
        <v>4</v>
      </c>
      <c r="F75" s="65" t="s">
        <v>5</v>
      </c>
      <c r="G75" s="67" t="s">
        <v>6</v>
      </c>
      <c r="H75" s="65" t="s">
        <v>7</v>
      </c>
      <c r="I75" s="65" t="s">
        <v>8</v>
      </c>
      <c r="J75" s="68" t="s">
        <v>9</v>
      </c>
      <c r="K75" s="65" t="s">
        <v>10</v>
      </c>
      <c r="L75" s="65" t="s">
        <v>11</v>
      </c>
      <c r="M75" s="65" t="s">
        <v>12</v>
      </c>
      <c r="N75" s="69" t="s">
        <v>13</v>
      </c>
    </row>
    <row r="76" spans="1:14" ht="15.75" thickBot="1">
      <c r="A76" s="70"/>
      <c r="B76" s="71" t="s">
        <v>14</v>
      </c>
      <c r="C76" s="71" t="s">
        <v>15</v>
      </c>
      <c r="D76" s="72"/>
      <c r="E76" s="71" t="s">
        <v>15</v>
      </c>
      <c r="F76" s="71" t="s">
        <v>15</v>
      </c>
      <c r="G76" s="73" t="s">
        <v>16</v>
      </c>
      <c r="H76" s="71" t="s">
        <v>17</v>
      </c>
      <c r="I76" s="71" t="s">
        <v>15</v>
      </c>
      <c r="J76" s="71" t="s">
        <v>15</v>
      </c>
      <c r="K76" s="71" t="s">
        <v>15</v>
      </c>
      <c r="L76" s="71" t="s">
        <v>15</v>
      </c>
      <c r="M76" s="71"/>
      <c r="N76" s="117"/>
    </row>
    <row r="77" spans="1:14" ht="26.25" customHeight="1">
      <c r="A77" s="295">
        <v>1</v>
      </c>
      <c r="B77" s="307" t="s">
        <v>85</v>
      </c>
      <c r="C77" s="297" t="s">
        <v>109</v>
      </c>
      <c r="D77" s="118" t="s">
        <v>57</v>
      </c>
      <c r="E77" s="58">
        <v>0.09</v>
      </c>
      <c r="F77" s="58">
        <v>6.5000000000000002E-2</v>
      </c>
      <c r="G77" s="127">
        <v>580</v>
      </c>
      <c r="H77" s="119">
        <f>G77*E77</f>
        <v>52.199999999999996</v>
      </c>
      <c r="I77" s="128"/>
      <c r="J77" s="128"/>
      <c r="K77" s="129"/>
      <c r="L77" s="128"/>
      <c r="M77" s="104"/>
      <c r="N77" s="104" t="s">
        <v>108</v>
      </c>
    </row>
    <row r="78" spans="1:14">
      <c r="A78" s="296"/>
      <c r="B78" s="308"/>
      <c r="C78" s="298"/>
      <c r="D78" s="66" t="s">
        <v>22</v>
      </c>
      <c r="E78" s="65">
        <v>0.2</v>
      </c>
      <c r="F78" s="65"/>
      <c r="G78" s="67"/>
      <c r="H78" s="120">
        <f t="shared" ref="H78:H94" si="6">G78*E78</f>
        <v>0</v>
      </c>
      <c r="I78" s="130"/>
      <c r="J78" s="130"/>
      <c r="K78" s="131"/>
      <c r="L78" s="130"/>
      <c r="M78" s="131"/>
      <c r="N78" s="132"/>
    </row>
    <row r="79" spans="1:14">
      <c r="A79" s="296"/>
      <c r="B79" s="308"/>
      <c r="C79" s="298"/>
      <c r="D79" s="66" t="s">
        <v>49</v>
      </c>
      <c r="E79" s="65">
        <v>5.0000000000000001E-3</v>
      </c>
      <c r="F79" s="65">
        <v>4.0000000000000001E-3</v>
      </c>
      <c r="G79" s="67">
        <v>40</v>
      </c>
      <c r="H79" s="120">
        <f t="shared" si="6"/>
        <v>0.2</v>
      </c>
      <c r="I79" s="130"/>
      <c r="J79" s="130"/>
      <c r="K79" s="131"/>
      <c r="L79" s="130"/>
      <c r="M79" s="131"/>
      <c r="N79" s="132"/>
    </row>
    <row r="80" spans="1:14">
      <c r="A80" s="296"/>
      <c r="B80" s="308"/>
      <c r="C80" s="298"/>
      <c r="D80" s="66" t="s">
        <v>21</v>
      </c>
      <c r="E80" s="65">
        <v>0.01</v>
      </c>
      <c r="F80" s="65">
        <v>8.0000000000000002E-3</v>
      </c>
      <c r="G80" s="67">
        <v>45</v>
      </c>
      <c r="H80" s="120">
        <f t="shared" si="6"/>
        <v>0.45</v>
      </c>
      <c r="I80" s="130"/>
      <c r="J80" s="130"/>
      <c r="K80" s="131"/>
      <c r="L80" s="130"/>
      <c r="M80" s="131"/>
      <c r="N80" s="132"/>
    </row>
    <row r="81" spans="1:14">
      <c r="A81" s="296"/>
      <c r="B81" s="308"/>
      <c r="C81" s="298"/>
      <c r="D81" s="66" t="s">
        <v>58</v>
      </c>
      <c r="E81" s="65">
        <v>5.0000000000000001E-3</v>
      </c>
      <c r="F81" s="65">
        <v>5.0000000000000001E-3</v>
      </c>
      <c r="G81" s="67">
        <v>17</v>
      </c>
      <c r="H81" s="120">
        <f t="shared" si="6"/>
        <v>8.5000000000000006E-2</v>
      </c>
      <c r="I81" s="130"/>
      <c r="J81" s="130"/>
      <c r="K81" s="131"/>
      <c r="L81" s="130"/>
      <c r="M81" s="131"/>
      <c r="N81" s="132"/>
    </row>
    <row r="82" spans="1:14">
      <c r="A82" s="296"/>
      <c r="B82" s="308"/>
      <c r="C82" s="298"/>
      <c r="D82" s="66" t="s">
        <v>68</v>
      </c>
      <c r="E82" s="65">
        <v>5.0000000000000001E-3</v>
      </c>
      <c r="F82" s="65">
        <v>5.0000000000000001E-3</v>
      </c>
      <c r="G82" s="67">
        <v>90</v>
      </c>
      <c r="H82" s="120">
        <f t="shared" si="6"/>
        <v>0.45</v>
      </c>
      <c r="I82" s="130">
        <v>9</v>
      </c>
      <c r="J82" s="130">
        <v>10.8</v>
      </c>
      <c r="K82" s="131">
        <v>5.4</v>
      </c>
      <c r="L82" s="130">
        <v>154.80000000000001</v>
      </c>
      <c r="M82" s="131" t="s">
        <v>110</v>
      </c>
      <c r="N82" s="132"/>
    </row>
    <row r="83" spans="1:14">
      <c r="A83" s="296"/>
      <c r="B83" s="308"/>
      <c r="C83" s="298"/>
      <c r="D83" s="66" t="s">
        <v>50</v>
      </c>
      <c r="E83" s="65">
        <v>3.0000000000000001E-3</v>
      </c>
      <c r="F83" s="65">
        <v>3.0000000000000001E-3</v>
      </c>
      <c r="G83" s="67">
        <v>30</v>
      </c>
      <c r="H83" s="120">
        <f t="shared" si="6"/>
        <v>0.09</v>
      </c>
      <c r="I83" s="130"/>
      <c r="J83" s="130"/>
      <c r="K83" s="131"/>
      <c r="L83" s="130"/>
      <c r="M83" s="131"/>
      <c r="N83" s="132"/>
    </row>
    <row r="84" spans="1:14">
      <c r="A84" s="296"/>
      <c r="B84" s="308"/>
      <c r="C84" s="298"/>
      <c r="D84" s="66" t="s">
        <v>24</v>
      </c>
      <c r="E84" s="65">
        <v>3.0000000000000001E-3</v>
      </c>
      <c r="F84" s="65">
        <v>3.0000000000000001E-3</v>
      </c>
      <c r="G84" s="67">
        <v>285</v>
      </c>
      <c r="H84" s="120">
        <f t="shared" si="6"/>
        <v>0.85499999999999998</v>
      </c>
      <c r="I84" s="130"/>
      <c r="J84" s="130"/>
      <c r="K84" s="131"/>
      <c r="L84" s="130"/>
      <c r="M84" s="131"/>
      <c r="N84" s="132"/>
    </row>
    <row r="85" spans="1:14">
      <c r="A85" s="296"/>
      <c r="B85" s="308"/>
      <c r="C85" s="298"/>
      <c r="D85" s="66" t="s">
        <v>84</v>
      </c>
      <c r="E85" s="65">
        <v>4.0000000000000001E-3</v>
      </c>
      <c r="F85" s="65">
        <v>3.0000000000000001E-3</v>
      </c>
      <c r="G85" s="67">
        <v>167</v>
      </c>
      <c r="H85" s="120">
        <f t="shared" si="6"/>
        <v>0.66800000000000004</v>
      </c>
      <c r="I85" s="130"/>
      <c r="J85" s="130"/>
      <c r="K85" s="131"/>
      <c r="L85" s="130"/>
      <c r="M85" s="131"/>
      <c r="N85" s="132"/>
    </row>
    <row r="86" spans="1:14">
      <c r="A86" s="296"/>
      <c r="B86" s="308"/>
      <c r="C86" s="298"/>
      <c r="D86" s="66" t="s">
        <v>22</v>
      </c>
      <c r="E86" s="65">
        <v>0.05</v>
      </c>
      <c r="F86" s="65">
        <v>0.05</v>
      </c>
      <c r="G86" s="67"/>
      <c r="H86" s="120">
        <f t="shared" si="6"/>
        <v>0</v>
      </c>
      <c r="I86" s="130"/>
      <c r="J86" s="130"/>
      <c r="K86" s="131"/>
      <c r="L86" s="130"/>
      <c r="M86" s="131"/>
      <c r="N86" s="132"/>
    </row>
    <row r="87" spans="1:14" ht="15.75" thickBot="1">
      <c r="A87" s="306"/>
      <c r="B87" s="309"/>
      <c r="C87" s="302"/>
      <c r="D87" s="66" t="s">
        <v>23</v>
      </c>
      <c r="E87" s="65">
        <v>5.0000000000000001E-3</v>
      </c>
      <c r="F87" s="65">
        <v>5.0000000000000001E-3</v>
      </c>
      <c r="G87" s="67">
        <v>135</v>
      </c>
      <c r="H87" s="120">
        <f t="shared" si="6"/>
        <v>0.67500000000000004</v>
      </c>
      <c r="I87" s="130"/>
      <c r="J87" s="130"/>
      <c r="K87" s="131"/>
      <c r="L87" s="130"/>
      <c r="M87" s="131"/>
      <c r="N87" s="132"/>
    </row>
    <row r="88" spans="1:14" ht="15" customHeight="1">
      <c r="A88" s="295">
        <v>2</v>
      </c>
      <c r="B88" s="323" t="s">
        <v>25</v>
      </c>
      <c r="C88" s="295">
        <v>150</v>
      </c>
      <c r="D88" s="118" t="s">
        <v>74</v>
      </c>
      <c r="E88" s="64">
        <v>7.0999999999999994E-2</v>
      </c>
      <c r="F88" s="64">
        <v>7.0999999999999994E-2</v>
      </c>
      <c r="G88" s="127">
        <v>55</v>
      </c>
      <c r="H88" s="119">
        <f t="shared" si="6"/>
        <v>3.9049999999999998</v>
      </c>
      <c r="I88" s="128"/>
      <c r="J88" s="128"/>
      <c r="K88" s="129"/>
      <c r="L88" s="128"/>
      <c r="M88" s="129"/>
      <c r="N88" s="133"/>
    </row>
    <row r="89" spans="1:14">
      <c r="A89" s="296"/>
      <c r="B89" s="324"/>
      <c r="C89" s="296"/>
      <c r="D89" s="66" t="s">
        <v>59</v>
      </c>
      <c r="E89" s="179">
        <v>6.0000000000000001E-3</v>
      </c>
      <c r="F89" s="179">
        <v>6.0000000000000001E-3</v>
      </c>
      <c r="G89" s="67">
        <v>955</v>
      </c>
      <c r="H89" s="120">
        <f t="shared" si="6"/>
        <v>5.73</v>
      </c>
      <c r="I89" s="130">
        <v>5.89</v>
      </c>
      <c r="J89" s="130">
        <v>11.4</v>
      </c>
      <c r="K89" s="131">
        <v>25.5</v>
      </c>
      <c r="L89" s="130">
        <v>227.7</v>
      </c>
      <c r="M89" s="132" t="s">
        <v>111</v>
      </c>
      <c r="N89" s="132"/>
    </row>
    <row r="90" spans="1:14" ht="15.75" thickBot="1">
      <c r="A90" s="306"/>
      <c r="B90" s="326"/>
      <c r="C90" s="306"/>
      <c r="D90" s="123" t="s">
        <v>58</v>
      </c>
      <c r="E90" s="215">
        <v>2E-3</v>
      </c>
      <c r="F90" s="215">
        <v>2E-3</v>
      </c>
      <c r="G90" s="160">
        <v>17</v>
      </c>
      <c r="H90" s="125">
        <f t="shared" si="6"/>
        <v>3.4000000000000002E-2</v>
      </c>
      <c r="I90" s="141"/>
      <c r="J90" s="141"/>
      <c r="K90" s="142"/>
      <c r="L90" s="141"/>
      <c r="M90" s="142"/>
      <c r="N90" s="143"/>
    </row>
    <row r="91" spans="1:14" ht="15.75" thickBot="1">
      <c r="A91" s="246">
        <v>3</v>
      </c>
      <c r="B91" s="219" t="s">
        <v>130</v>
      </c>
      <c r="C91" s="257">
        <v>70</v>
      </c>
      <c r="D91" s="256" t="s">
        <v>80</v>
      </c>
      <c r="E91" s="247">
        <v>7.4999999999999997E-2</v>
      </c>
      <c r="F91" s="247">
        <v>7.0000000000000007E-2</v>
      </c>
      <c r="G91" s="12">
        <v>150</v>
      </c>
      <c r="H91" s="13">
        <f t="shared" si="6"/>
        <v>11.25</v>
      </c>
      <c r="I91" s="108">
        <v>0.56000000000000005</v>
      </c>
      <c r="J91" s="108">
        <v>7.0000000000000007E-2</v>
      </c>
      <c r="K91" s="108">
        <v>1.96</v>
      </c>
      <c r="L91" s="108">
        <v>10.5</v>
      </c>
      <c r="M91" s="108" t="s">
        <v>121</v>
      </c>
      <c r="N91" s="258"/>
    </row>
    <row r="92" spans="1:14" ht="21" customHeight="1" thickBot="1">
      <c r="A92" s="62">
        <v>4</v>
      </c>
      <c r="B92" s="63" t="s">
        <v>45</v>
      </c>
      <c r="C92" s="63">
        <v>60</v>
      </c>
      <c r="D92" s="227" t="s">
        <v>30</v>
      </c>
      <c r="E92" s="63">
        <v>0.06</v>
      </c>
      <c r="F92" s="63">
        <v>0.06</v>
      </c>
      <c r="G92" s="191">
        <v>50</v>
      </c>
      <c r="H92" s="140">
        <f t="shared" si="6"/>
        <v>3</v>
      </c>
      <c r="I92" s="243">
        <v>6.42</v>
      </c>
      <c r="J92" s="243">
        <v>2.7</v>
      </c>
      <c r="K92" s="243">
        <v>26.1</v>
      </c>
      <c r="L92" s="243">
        <v>164.4</v>
      </c>
      <c r="M92" s="243" t="s">
        <v>106</v>
      </c>
      <c r="N92" s="132"/>
    </row>
    <row r="93" spans="1:14" ht="15.75" thickBot="1">
      <c r="A93" s="295">
        <v>5</v>
      </c>
      <c r="B93" s="297" t="s">
        <v>55</v>
      </c>
      <c r="C93" s="323" t="s">
        <v>31</v>
      </c>
      <c r="D93" s="259" t="s">
        <v>54</v>
      </c>
      <c r="E93" s="236">
        <v>1E-3</v>
      </c>
      <c r="F93" s="236">
        <v>1E-3</v>
      </c>
      <c r="G93" s="186">
        <v>750</v>
      </c>
      <c r="H93" s="229">
        <f t="shared" si="6"/>
        <v>0.75</v>
      </c>
      <c r="I93" s="128"/>
      <c r="J93" s="128"/>
      <c r="K93" s="129"/>
      <c r="L93" s="128"/>
      <c r="M93" s="129"/>
      <c r="N93" s="133"/>
    </row>
    <row r="94" spans="1:14" ht="15.75" thickBot="1">
      <c r="A94" s="296"/>
      <c r="B94" s="298"/>
      <c r="C94" s="324"/>
      <c r="D94" s="256" t="s">
        <v>44</v>
      </c>
      <c r="E94" s="247">
        <v>1.4999999999999999E-2</v>
      </c>
      <c r="F94" s="247">
        <v>1.4999999999999999E-2</v>
      </c>
      <c r="G94" s="12">
        <v>72</v>
      </c>
      <c r="H94" s="13">
        <f t="shared" si="6"/>
        <v>1.08</v>
      </c>
      <c r="I94" s="108">
        <v>0.2</v>
      </c>
      <c r="J94" s="108">
        <v>0</v>
      </c>
      <c r="K94" s="238">
        <v>14</v>
      </c>
      <c r="L94" s="108">
        <v>56</v>
      </c>
      <c r="M94" s="239" t="s">
        <v>105</v>
      </c>
      <c r="N94" s="258"/>
    </row>
    <row r="95" spans="1:14">
      <c r="A95" s="327"/>
      <c r="B95" s="325"/>
      <c r="C95" s="325"/>
      <c r="D95" s="137"/>
      <c r="E95" s="241"/>
      <c r="F95" s="241"/>
      <c r="G95" s="138"/>
      <c r="H95" s="139"/>
      <c r="I95" s="130"/>
      <c r="J95" s="130"/>
      <c r="K95" s="131"/>
      <c r="L95" s="130"/>
      <c r="M95" s="131"/>
      <c r="N95" s="132"/>
    </row>
    <row r="96" spans="1:14" ht="15.75" customHeight="1" thickBot="1">
      <c r="A96" s="303" t="s">
        <v>27</v>
      </c>
      <c r="B96" s="304"/>
      <c r="C96" s="304"/>
      <c r="D96" s="304"/>
      <c r="E96" s="304"/>
      <c r="F96" s="304"/>
      <c r="G96" s="305"/>
      <c r="H96" s="140">
        <f>SUM(H77:H95)</f>
        <v>81.422000000000011</v>
      </c>
      <c r="I96" s="141">
        <f>SUM(I77:I95)</f>
        <v>22.07</v>
      </c>
      <c r="J96" s="141">
        <f>SUM(J77:J95)</f>
        <v>24.970000000000002</v>
      </c>
      <c r="K96" s="142">
        <f>SUM(K77:K95)</f>
        <v>72.960000000000008</v>
      </c>
      <c r="L96" s="141">
        <f>L82+L89+L91+L92+L94</f>
        <v>613.4</v>
      </c>
      <c r="M96" s="142"/>
      <c r="N96" s="143"/>
    </row>
    <row r="97" spans="1:14">
      <c r="A97" s="4"/>
      <c r="B97" s="4"/>
      <c r="C97" s="4"/>
      <c r="D97" s="4"/>
      <c r="E97" s="4"/>
      <c r="F97" s="4"/>
      <c r="G97" s="4"/>
      <c r="H97" s="5"/>
      <c r="I97" s="6"/>
      <c r="J97" s="6"/>
      <c r="K97" s="6"/>
      <c r="L97" s="6"/>
      <c r="M97" s="6"/>
      <c r="N97" s="6"/>
    </row>
    <row r="98" spans="1:14">
      <c r="A98" s="4"/>
      <c r="B98" s="4"/>
      <c r="C98" s="4"/>
      <c r="D98" s="4"/>
      <c r="E98" s="4"/>
      <c r="F98" s="4"/>
      <c r="G98" s="4"/>
      <c r="H98" s="5"/>
      <c r="I98" s="6"/>
      <c r="J98" s="6"/>
      <c r="K98" s="6"/>
      <c r="L98" s="6"/>
      <c r="M98" s="6"/>
      <c r="N98" s="6"/>
    </row>
    <row r="99" spans="1:14">
      <c r="A99" s="4"/>
      <c r="B99" s="4"/>
      <c r="C99" s="4"/>
      <c r="D99" s="4"/>
      <c r="E99" s="4"/>
      <c r="F99" s="4"/>
      <c r="G99" s="4"/>
      <c r="H99" s="5"/>
      <c r="I99" s="6"/>
      <c r="J99" s="6"/>
      <c r="K99" s="6"/>
      <c r="L99" s="6"/>
      <c r="M99" s="6"/>
      <c r="N99" s="6"/>
    </row>
    <row r="100" spans="1:14">
      <c r="A100" s="4"/>
      <c r="B100" s="4"/>
      <c r="C100" s="4"/>
      <c r="D100" s="4"/>
      <c r="E100" s="4"/>
      <c r="F100" s="4"/>
      <c r="G100" s="4"/>
      <c r="H100" s="5"/>
      <c r="I100" s="6"/>
      <c r="J100" s="6"/>
      <c r="K100" s="6"/>
      <c r="L100" s="6"/>
      <c r="M100" s="6"/>
      <c r="N100" s="6"/>
    </row>
    <row r="101" spans="1:14">
      <c r="A101" s="4"/>
      <c r="B101" s="4"/>
      <c r="C101" s="4"/>
      <c r="D101" s="4"/>
      <c r="E101" s="4"/>
      <c r="F101" s="4"/>
      <c r="G101" s="4"/>
      <c r="H101" s="5"/>
      <c r="I101" s="6"/>
      <c r="J101" s="6"/>
      <c r="K101" s="6"/>
      <c r="L101" s="6"/>
      <c r="M101" s="6"/>
      <c r="N101" s="6"/>
    </row>
    <row r="102" spans="1:14">
      <c r="A102" s="4"/>
      <c r="B102" s="4"/>
      <c r="C102" s="4"/>
      <c r="D102" s="4"/>
      <c r="E102" s="4"/>
      <c r="F102" s="4"/>
      <c r="G102" s="4"/>
      <c r="H102" s="5"/>
      <c r="I102" s="6"/>
      <c r="J102" s="6"/>
      <c r="K102" s="6"/>
      <c r="L102" s="6"/>
      <c r="M102" s="6"/>
      <c r="N102" s="6"/>
    </row>
    <row r="103" spans="1:14">
      <c r="A103" s="4"/>
      <c r="B103" s="4"/>
      <c r="C103" s="4"/>
      <c r="D103" s="4"/>
      <c r="E103" s="4"/>
      <c r="F103" s="4"/>
      <c r="G103" s="4"/>
      <c r="H103" s="5"/>
      <c r="I103" s="6"/>
      <c r="J103" s="6"/>
      <c r="K103" s="6"/>
      <c r="L103" s="6"/>
      <c r="M103" s="6"/>
      <c r="N103" s="6"/>
    </row>
    <row r="104" spans="1:14" ht="15.75" thickBot="1">
      <c r="A104" s="4"/>
      <c r="B104" s="4"/>
      <c r="C104" s="4"/>
      <c r="D104" s="4"/>
      <c r="E104" s="4"/>
      <c r="F104" s="4"/>
      <c r="G104" s="4"/>
      <c r="H104" s="5"/>
      <c r="I104" s="6"/>
      <c r="J104" s="6"/>
      <c r="K104" s="6"/>
      <c r="L104" s="6"/>
      <c r="M104" s="6"/>
      <c r="N104" s="6"/>
    </row>
    <row r="105" spans="1:14" ht="34.5" customHeight="1">
      <c r="A105" s="299" t="s">
        <v>33</v>
      </c>
      <c r="B105" s="300"/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1"/>
    </row>
    <row r="106" spans="1:14" ht="68.25" customHeight="1">
      <c r="A106" s="60" t="s">
        <v>1</v>
      </c>
      <c r="B106" s="65"/>
      <c r="C106" s="65" t="s">
        <v>2</v>
      </c>
      <c r="D106" s="66" t="s">
        <v>3</v>
      </c>
      <c r="E106" s="65" t="s">
        <v>4</v>
      </c>
      <c r="F106" s="65" t="s">
        <v>5</v>
      </c>
      <c r="G106" s="67" t="s">
        <v>6</v>
      </c>
      <c r="H106" s="65" t="s">
        <v>7</v>
      </c>
      <c r="I106" s="65" t="s">
        <v>8</v>
      </c>
      <c r="J106" s="68" t="s">
        <v>9</v>
      </c>
      <c r="K106" s="65" t="s">
        <v>10</v>
      </c>
      <c r="L106" s="65" t="s">
        <v>11</v>
      </c>
      <c r="M106" s="65" t="s">
        <v>12</v>
      </c>
      <c r="N106" s="69" t="s">
        <v>13</v>
      </c>
    </row>
    <row r="107" spans="1:14" ht="15.75" thickBot="1">
      <c r="A107" s="70"/>
      <c r="B107" s="71" t="s">
        <v>14</v>
      </c>
      <c r="C107" s="71" t="s">
        <v>15</v>
      </c>
      <c r="D107" s="72"/>
      <c r="E107" s="71" t="s">
        <v>15</v>
      </c>
      <c r="F107" s="71" t="s">
        <v>15</v>
      </c>
      <c r="G107" s="73" t="s">
        <v>16</v>
      </c>
      <c r="H107" s="71" t="s">
        <v>17</v>
      </c>
      <c r="I107" s="71" t="s">
        <v>15</v>
      </c>
      <c r="J107" s="71" t="s">
        <v>15</v>
      </c>
      <c r="K107" s="71" t="s">
        <v>15</v>
      </c>
      <c r="L107" s="71" t="s">
        <v>15</v>
      </c>
      <c r="M107" s="71"/>
      <c r="N107" s="117"/>
    </row>
    <row r="108" spans="1:14" ht="15" customHeight="1">
      <c r="A108" s="295">
        <v>1</v>
      </c>
      <c r="B108" s="307" t="s">
        <v>100</v>
      </c>
      <c r="C108" s="297" t="s">
        <v>109</v>
      </c>
      <c r="D108" s="144" t="s">
        <v>57</v>
      </c>
      <c r="E108" s="145">
        <v>0.09</v>
      </c>
      <c r="F108" s="145">
        <v>6.5000000000000002E-2</v>
      </c>
      <c r="G108" s="127">
        <v>580</v>
      </c>
      <c r="H108" s="119">
        <f>G108*E108</f>
        <v>52.199999999999996</v>
      </c>
      <c r="I108" s="146"/>
      <c r="J108" s="147"/>
      <c r="K108" s="148"/>
      <c r="L108" s="147"/>
      <c r="M108" s="149"/>
      <c r="N108" s="148"/>
    </row>
    <row r="109" spans="1:14" ht="24" customHeight="1">
      <c r="A109" s="296"/>
      <c r="B109" s="308"/>
      <c r="C109" s="298"/>
      <c r="D109" s="150" t="s">
        <v>22</v>
      </c>
      <c r="E109" s="151">
        <v>2.7E-2</v>
      </c>
      <c r="F109" s="151"/>
      <c r="G109" s="67"/>
      <c r="H109" s="120">
        <f t="shared" ref="H109:H126" si="7">G109*E109</f>
        <v>0</v>
      </c>
      <c r="I109" s="152"/>
      <c r="J109" s="153"/>
      <c r="K109" s="154"/>
      <c r="L109" s="153"/>
      <c r="M109" s="154"/>
      <c r="N109" s="276" t="s">
        <v>108</v>
      </c>
    </row>
    <row r="110" spans="1:14" ht="15.75" customHeight="1">
      <c r="A110" s="296"/>
      <c r="B110" s="308"/>
      <c r="C110" s="298"/>
      <c r="D110" s="150" t="s">
        <v>30</v>
      </c>
      <c r="E110" s="151">
        <v>1.6E-2</v>
      </c>
      <c r="F110" s="151">
        <v>1.6E-2</v>
      </c>
      <c r="G110" s="67">
        <v>50</v>
      </c>
      <c r="H110" s="120">
        <f t="shared" ref="H110" si="8">G110*E110</f>
        <v>0.8</v>
      </c>
      <c r="I110" s="152">
        <v>11.7</v>
      </c>
      <c r="J110" s="153">
        <v>12.6</v>
      </c>
      <c r="K110" s="154">
        <v>14.85</v>
      </c>
      <c r="L110" s="153">
        <v>223.2</v>
      </c>
      <c r="M110" s="154" t="s">
        <v>116</v>
      </c>
      <c r="N110" s="155"/>
    </row>
    <row r="111" spans="1:14" ht="15.75" customHeight="1">
      <c r="A111" s="296"/>
      <c r="B111" s="308"/>
      <c r="C111" s="298"/>
      <c r="D111" s="150" t="s">
        <v>21</v>
      </c>
      <c r="E111" s="151">
        <v>0.01</v>
      </c>
      <c r="F111" s="151">
        <v>8.0000000000000002E-3</v>
      </c>
      <c r="G111" s="67">
        <v>45</v>
      </c>
      <c r="H111" s="120">
        <f t="shared" si="7"/>
        <v>0.45</v>
      </c>
      <c r="I111" s="152"/>
      <c r="J111" s="153"/>
      <c r="K111" s="154"/>
      <c r="L111" s="153"/>
      <c r="M111" s="154"/>
      <c r="N111" s="154"/>
    </row>
    <row r="112" spans="1:14" ht="15" customHeight="1">
      <c r="A112" s="296"/>
      <c r="B112" s="308"/>
      <c r="C112" s="298"/>
      <c r="D112" s="156" t="s">
        <v>82</v>
      </c>
      <c r="E112" s="157">
        <v>4.0000000000000001E-3</v>
      </c>
      <c r="F112" s="157">
        <v>3.0000000000000001E-3</v>
      </c>
      <c r="G112" s="73">
        <v>167</v>
      </c>
      <c r="H112" s="116">
        <f t="shared" ref="H112" si="9">G112*E112</f>
        <v>0.66800000000000004</v>
      </c>
      <c r="I112" s="152"/>
      <c r="J112" s="153"/>
      <c r="K112" s="154"/>
      <c r="L112" s="153"/>
      <c r="M112" s="154"/>
      <c r="N112" s="154"/>
    </row>
    <row r="113" spans="1:14" ht="13.5" customHeight="1">
      <c r="A113" s="296"/>
      <c r="B113" s="308"/>
      <c r="C113" s="298"/>
      <c r="D113" s="150" t="s">
        <v>58</v>
      </c>
      <c r="E113" s="151">
        <v>3.0000000000000001E-3</v>
      </c>
      <c r="F113" s="151">
        <v>3.0000000000000001E-3</v>
      </c>
      <c r="G113" s="67">
        <v>17</v>
      </c>
      <c r="H113" s="120">
        <f t="shared" si="7"/>
        <v>5.1000000000000004E-2</v>
      </c>
      <c r="I113" s="152"/>
      <c r="J113" s="153"/>
      <c r="K113" s="154"/>
      <c r="L113" s="153"/>
      <c r="M113" s="154"/>
      <c r="N113" s="154"/>
    </row>
    <row r="114" spans="1:14">
      <c r="A114" s="296"/>
      <c r="B114" s="308"/>
      <c r="C114" s="298"/>
      <c r="D114" s="150" t="s">
        <v>24</v>
      </c>
      <c r="E114" s="151">
        <v>5.0000000000000001E-3</v>
      </c>
      <c r="F114" s="151">
        <v>4.0000000000000001E-3</v>
      </c>
      <c r="G114" s="67">
        <v>285</v>
      </c>
      <c r="H114" s="120">
        <f t="shared" si="7"/>
        <v>1.425</v>
      </c>
      <c r="I114" s="152"/>
      <c r="J114" s="153"/>
      <c r="K114" s="154"/>
      <c r="L114" s="153"/>
      <c r="M114" s="154"/>
      <c r="N114" s="154"/>
    </row>
    <row r="115" spans="1:14">
      <c r="A115" s="296"/>
      <c r="B115" s="308"/>
      <c r="C115" s="298"/>
      <c r="D115" s="156" t="s">
        <v>50</v>
      </c>
      <c r="E115" s="157">
        <v>3.0000000000000001E-3</v>
      </c>
      <c r="F115" s="157">
        <v>3.0000000000000001E-3</v>
      </c>
      <c r="G115" s="73">
        <v>30</v>
      </c>
      <c r="H115" s="116">
        <f t="shared" si="7"/>
        <v>0.09</v>
      </c>
      <c r="I115" s="152"/>
      <c r="J115" s="153"/>
      <c r="K115" s="154"/>
      <c r="L115" s="153"/>
      <c r="M115" s="154"/>
      <c r="N115" s="154"/>
    </row>
    <row r="116" spans="1:14">
      <c r="A116" s="296"/>
      <c r="B116" s="308"/>
      <c r="C116" s="298"/>
      <c r="D116" s="150" t="s">
        <v>49</v>
      </c>
      <c r="E116" s="151">
        <v>5.0000000000000001E-3</v>
      </c>
      <c r="F116" s="151">
        <v>4.0000000000000001E-3</v>
      </c>
      <c r="G116" s="67">
        <v>50</v>
      </c>
      <c r="H116" s="120">
        <f t="shared" si="7"/>
        <v>0.25</v>
      </c>
      <c r="I116" s="152"/>
      <c r="J116" s="153"/>
      <c r="K116" s="154"/>
      <c r="L116" s="153"/>
      <c r="M116" s="154"/>
      <c r="N116" s="154"/>
    </row>
    <row r="117" spans="1:14" ht="15.75" thickBot="1">
      <c r="A117" s="306"/>
      <c r="B117" s="309"/>
      <c r="C117" s="302"/>
      <c r="D117" s="150" t="s">
        <v>64</v>
      </c>
      <c r="E117" s="151">
        <v>8.0000000000000002E-3</v>
      </c>
      <c r="F117" s="151">
        <v>8.0000000000000002E-3</v>
      </c>
      <c r="G117" s="67">
        <v>135</v>
      </c>
      <c r="H117" s="120">
        <f t="shared" si="7"/>
        <v>1.08</v>
      </c>
      <c r="I117" s="161"/>
      <c r="J117" s="162"/>
      <c r="K117" s="163"/>
      <c r="L117" s="162"/>
      <c r="M117" s="163"/>
      <c r="N117" s="163"/>
    </row>
    <row r="118" spans="1:14" ht="15.75" customHeight="1">
      <c r="A118" s="292">
        <v>2</v>
      </c>
      <c r="B118" s="295" t="s">
        <v>32</v>
      </c>
      <c r="C118" s="297">
        <v>150</v>
      </c>
      <c r="D118" s="144" t="s">
        <v>61</v>
      </c>
      <c r="E118" s="145">
        <v>0.05</v>
      </c>
      <c r="F118" s="145">
        <v>0.05</v>
      </c>
      <c r="G118" s="127">
        <v>32</v>
      </c>
      <c r="H118" s="119">
        <f t="shared" si="7"/>
        <v>1.6</v>
      </c>
      <c r="I118" s="146"/>
      <c r="J118" s="147"/>
      <c r="K118" s="148"/>
      <c r="L118" s="147"/>
      <c r="M118" s="148"/>
      <c r="N118" s="148"/>
    </row>
    <row r="119" spans="1:14" ht="17.25" customHeight="1">
      <c r="A119" s="293"/>
      <c r="B119" s="296"/>
      <c r="C119" s="298"/>
      <c r="D119" s="150" t="s">
        <v>59</v>
      </c>
      <c r="E119" s="151">
        <v>6.0000000000000001E-3</v>
      </c>
      <c r="F119" s="151">
        <v>6.0000000000000001E-3</v>
      </c>
      <c r="G119" s="67">
        <v>955</v>
      </c>
      <c r="H119" s="120">
        <f t="shared" si="7"/>
        <v>5.73</v>
      </c>
      <c r="I119" s="152">
        <v>3.75</v>
      </c>
      <c r="J119" s="153">
        <v>4.5</v>
      </c>
      <c r="K119" s="154">
        <v>27.3</v>
      </c>
      <c r="L119" s="153">
        <v>165.3</v>
      </c>
      <c r="M119" s="154" t="s">
        <v>114</v>
      </c>
      <c r="N119" s="154"/>
    </row>
    <row r="120" spans="1:14" ht="14.25" customHeight="1" thickBot="1">
      <c r="A120" s="294"/>
      <c r="B120" s="296"/>
      <c r="C120" s="298"/>
      <c r="D120" s="156" t="s">
        <v>58</v>
      </c>
      <c r="E120" s="157">
        <v>2E-3</v>
      </c>
      <c r="F120" s="157">
        <v>2E-3</v>
      </c>
      <c r="G120" s="73">
        <v>17</v>
      </c>
      <c r="H120" s="116">
        <f t="shared" si="7"/>
        <v>3.4000000000000002E-2</v>
      </c>
      <c r="I120" s="152"/>
      <c r="J120" s="153"/>
      <c r="K120" s="154"/>
      <c r="L120" s="153"/>
      <c r="M120" s="154"/>
      <c r="N120" s="154"/>
    </row>
    <row r="121" spans="1:14" ht="15.75" hidden="1" customHeight="1" thickBot="1">
      <c r="A121" s="15"/>
      <c r="B121" s="15"/>
      <c r="C121" s="49"/>
      <c r="D121" s="158" t="s">
        <v>67</v>
      </c>
      <c r="E121" s="159">
        <v>3.0000000000000001E-3</v>
      </c>
      <c r="F121" s="159">
        <v>2E-3</v>
      </c>
      <c r="G121" s="160">
        <v>12</v>
      </c>
      <c r="H121" s="125">
        <f t="shared" si="7"/>
        <v>3.6000000000000004E-2</v>
      </c>
      <c r="I121" s="111"/>
      <c r="J121" s="107"/>
      <c r="K121" s="165"/>
      <c r="L121" s="107"/>
      <c r="M121" s="165"/>
      <c r="N121" s="165"/>
    </row>
    <row r="122" spans="1:14" ht="27" customHeight="1" thickBot="1">
      <c r="A122" s="108">
        <v>4</v>
      </c>
      <c r="B122" s="54" t="s">
        <v>83</v>
      </c>
      <c r="C122" s="55">
        <v>60</v>
      </c>
      <c r="D122" s="166" t="s">
        <v>30</v>
      </c>
      <c r="E122" s="167">
        <v>0.06</v>
      </c>
      <c r="F122" s="167">
        <v>0.06</v>
      </c>
      <c r="G122" s="12">
        <v>50</v>
      </c>
      <c r="H122" s="13">
        <f>G122*E122</f>
        <v>3</v>
      </c>
      <c r="I122" s="108">
        <v>6.42</v>
      </c>
      <c r="J122" s="108">
        <v>2.7</v>
      </c>
      <c r="K122" s="108">
        <v>26.1</v>
      </c>
      <c r="L122" s="108">
        <v>164.4</v>
      </c>
      <c r="M122" s="108" t="s">
        <v>106</v>
      </c>
      <c r="N122" s="168"/>
    </row>
    <row r="123" spans="1:14" ht="18" customHeight="1">
      <c r="A123" s="295">
        <v>5</v>
      </c>
      <c r="B123" s="297" t="s">
        <v>26</v>
      </c>
      <c r="C123" s="297" t="s">
        <v>28</v>
      </c>
      <c r="D123" s="169" t="s">
        <v>76</v>
      </c>
      <c r="E123" s="170">
        <v>4.0000000000000001E-3</v>
      </c>
      <c r="F123" s="170">
        <v>4.0000000000000001E-3</v>
      </c>
      <c r="G123" s="138">
        <v>1000</v>
      </c>
      <c r="H123" s="139">
        <f t="shared" si="7"/>
        <v>4</v>
      </c>
      <c r="I123" s="152"/>
      <c r="J123" s="153"/>
      <c r="K123" s="154"/>
      <c r="L123" s="153"/>
      <c r="M123" s="154"/>
      <c r="N123" s="154"/>
    </row>
    <row r="124" spans="1:14" ht="19.5" customHeight="1">
      <c r="A124" s="296"/>
      <c r="B124" s="298"/>
      <c r="C124" s="298"/>
      <c r="D124" s="150" t="s">
        <v>63</v>
      </c>
      <c r="E124" s="151">
        <v>0.02</v>
      </c>
      <c r="F124" s="151">
        <v>0.02</v>
      </c>
      <c r="G124" s="67">
        <v>72</v>
      </c>
      <c r="H124" s="120">
        <f t="shared" si="7"/>
        <v>1.44</v>
      </c>
      <c r="I124" s="171">
        <v>7</v>
      </c>
      <c r="J124" s="102">
        <v>4.5999999999999996</v>
      </c>
      <c r="K124" s="155">
        <v>19.399999999999999</v>
      </c>
      <c r="L124" s="102">
        <v>154</v>
      </c>
      <c r="M124" s="155" t="s">
        <v>113</v>
      </c>
      <c r="N124" s="154"/>
    </row>
    <row r="125" spans="1:14" ht="15.75" customHeight="1" thickBot="1">
      <c r="A125" s="306"/>
      <c r="B125" s="302"/>
      <c r="C125" s="302"/>
      <c r="D125" s="158" t="s">
        <v>20</v>
      </c>
      <c r="E125" s="159">
        <v>0.1</v>
      </c>
      <c r="F125" s="159">
        <v>0.1</v>
      </c>
      <c r="G125" s="160">
        <v>70</v>
      </c>
      <c r="H125" s="125">
        <f t="shared" si="7"/>
        <v>7</v>
      </c>
      <c r="I125" s="161"/>
      <c r="J125" s="162"/>
      <c r="K125" s="163"/>
      <c r="L125" s="162"/>
      <c r="M125" s="163"/>
      <c r="N125" s="163"/>
    </row>
    <row r="126" spans="1:14" ht="53.25" customHeight="1" thickBot="1">
      <c r="A126" s="54">
        <v>6</v>
      </c>
      <c r="B126" s="55" t="s">
        <v>86</v>
      </c>
      <c r="C126" s="55">
        <v>190</v>
      </c>
      <c r="D126" s="166" t="s">
        <v>86</v>
      </c>
      <c r="E126" s="12">
        <v>0.19</v>
      </c>
      <c r="F126" s="12">
        <v>0.19</v>
      </c>
      <c r="G126" s="12">
        <v>50</v>
      </c>
      <c r="H126" s="13">
        <f t="shared" si="7"/>
        <v>9.5</v>
      </c>
      <c r="I126" s="108">
        <v>0.76</v>
      </c>
      <c r="J126" s="108">
        <v>0.76</v>
      </c>
      <c r="K126" s="108">
        <v>18.62</v>
      </c>
      <c r="L126" s="108">
        <v>89.3</v>
      </c>
      <c r="M126" s="108" t="s">
        <v>121</v>
      </c>
      <c r="N126" s="168"/>
    </row>
    <row r="127" spans="1:14" ht="15.75" customHeight="1" thickBot="1">
      <c r="A127" s="320" t="s">
        <v>27</v>
      </c>
      <c r="B127" s="321"/>
      <c r="C127" s="321"/>
      <c r="D127" s="321"/>
      <c r="E127" s="321"/>
      <c r="F127" s="321"/>
      <c r="G127" s="330"/>
      <c r="H127" s="140">
        <f>SUM(H108:H126)</f>
        <v>89.353999999999999</v>
      </c>
      <c r="I127" s="172">
        <f>SUM(I108:I126)</f>
        <v>29.63</v>
      </c>
      <c r="J127" s="173">
        <f>SUM(J108:J126)</f>
        <v>25.16</v>
      </c>
      <c r="K127" s="172">
        <f>SUM(K108:K126)</f>
        <v>106.27000000000001</v>
      </c>
      <c r="L127" s="174">
        <f>L110+L119+L122+L124+L126</f>
        <v>796.19999999999993</v>
      </c>
      <c r="M127" s="142"/>
      <c r="N127" s="143"/>
    </row>
    <row r="128" spans="1:14">
      <c r="A128"/>
      <c r="B128"/>
      <c r="C128"/>
      <c r="D128"/>
      <c r="E128"/>
      <c r="F128"/>
      <c r="G128"/>
      <c r="H128"/>
    </row>
    <row r="129" spans="1:14">
      <c r="A129"/>
      <c r="B129"/>
      <c r="C129"/>
      <c r="D129"/>
      <c r="E129"/>
      <c r="F129"/>
      <c r="G129"/>
      <c r="H129"/>
    </row>
    <row r="130" spans="1:14">
      <c r="A130"/>
      <c r="B130"/>
      <c r="C130"/>
      <c r="D130"/>
      <c r="E130"/>
      <c r="F130"/>
      <c r="G130"/>
      <c r="H130"/>
    </row>
    <row r="131" spans="1:14">
      <c r="A131"/>
      <c r="B131"/>
      <c r="C131"/>
      <c r="D131"/>
      <c r="E131"/>
      <c r="F131"/>
      <c r="G131"/>
      <c r="H131"/>
    </row>
    <row r="132" spans="1:14">
      <c r="A132"/>
      <c r="B132"/>
      <c r="C132"/>
      <c r="D132"/>
      <c r="E132"/>
      <c r="F132"/>
      <c r="G132"/>
      <c r="H132"/>
    </row>
    <row r="133" spans="1:14">
      <c r="A133"/>
      <c r="B133"/>
      <c r="C133"/>
      <c r="D133"/>
      <c r="E133"/>
      <c r="F133"/>
      <c r="G133"/>
      <c r="H133"/>
    </row>
    <row r="134" spans="1:14">
      <c r="A134"/>
      <c r="B134"/>
      <c r="C134"/>
      <c r="D134"/>
      <c r="E134"/>
      <c r="F134"/>
      <c r="G134"/>
      <c r="H134"/>
    </row>
    <row r="135" spans="1:14">
      <c r="A135"/>
      <c r="B135"/>
      <c r="C135"/>
      <c r="D135"/>
      <c r="E135"/>
      <c r="F135"/>
      <c r="G135"/>
      <c r="H135"/>
    </row>
    <row r="136" spans="1:14">
      <c r="A136"/>
      <c r="B136"/>
      <c r="C136"/>
      <c r="D136"/>
      <c r="E136"/>
      <c r="F136"/>
      <c r="G136"/>
      <c r="H136"/>
    </row>
    <row r="137" spans="1:14" ht="17.25" customHeight="1" thickBot="1">
      <c r="A137"/>
      <c r="B137"/>
      <c r="C137"/>
      <c r="D137"/>
      <c r="E137"/>
      <c r="F137"/>
      <c r="G137"/>
      <c r="H137"/>
    </row>
    <row r="138" spans="1:14" ht="15" customHeight="1">
      <c r="A138" s="299" t="s">
        <v>35</v>
      </c>
      <c r="B138" s="300"/>
      <c r="C138" s="300"/>
      <c r="D138" s="300"/>
      <c r="E138" s="300"/>
      <c r="F138" s="300"/>
      <c r="G138" s="300"/>
      <c r="H138" s="300"/>
      <c r="I138" s="300"/>
      <c r="J138" s="300"/>
      <c r="K138" s="300"/>
      <c r="L138" s="300"/>
      <c r="M138" s="300"/>
      <c r="N138" s="301"/>
    </row>
    <row r="139" spans="1:14" ht="54" customHeight="1">
      <c r="A139" s="60" t="s">
        <v>1</v>
      </c>
      <c r="B139" s="65"/>
      <c r="C139" s="65" t="s">
        <v>2</v>
      </c>
      <c r="D139" s="66" t="s">
        <v>3</v>
      </c>
      <c r="E139" s="65" t="s">
        <v>4</v>
      </c>
      <c r="F139" s="65" t="s">
        <v>5</v>
      </c>
      <c r="G139" s="67" t="s">
        <v>6</v>
      </c>
      <c r="H139" s="65" t="s">
        <v>7</v>
      </c>
      <c r="I139" s="65" t="s">
        <v>8</v>
      </c>
      <c r="J139" s="68" t="s">
        <v>9</v>
      </c>
      <c r="K139" s="65" t="s">
        <v>10</v>
      </c>
      <c r="L139" s="65" t="s">
        <v>11</v>
      </c>
      <c r="M139" s="65" t="s">
        <v>12</v>
      </c>
      <c r="N139" s="69" t="s">
        <v>13</v>
      </c>
    </row>
    <row r="140" spans="1:14" ht="15.75" thickBot="1">
      <c r="A140" s="70"/>
      <c r="B140" s="71" t="s">
        <v>14</v>
      </c>
      <c r="C140" s="71" t="s">
        <v>15</v>
      </c>
      <c r="D140" s="72"/>
      <c r="E140" s="71" t="s">
        <v>15</v>
      </c>
      <c r="F140" s="71" t="s">
        <v>15</v>
      </c>
      <c r="G140" s="73" t="s">
        <v>16</v>
      </c>
      <c r="H140" s="71" t="s">
        <v>17</v>
      </c>
      <c r="I140" s="71" t="s">
        <v>15</v>
      </c>
      <c r="J140" s="71" t="s">
        <v>15</v>
      </c>
      <c r="K140" s="71" t="s">
        <v>15</v>
      </c>
      <c r="L140" s="71" t="s">
        <v>15</v>
      </c>
      <c r="M140" s="71"/>
      <c r="N140" s="117"/>
    </row>
    <row r="141" spans="1:14" ht="27" customHeight="1">
      <c r="A141" s="295">
        <v>1</v>
      </c>
      <c r="B141" s="307" t="s">
        <v>87</v>
      </c>
      <c r="C141" s="297" t="s">
        <v>109</v>
      </c>
      <c r="D141" s="118" t="s">
        <v>46</v>
      </c>
      <c r="E141" s="58">
        <v>0.12</v>
      </c>
      <c r="F141" s="58">
        <v>0.09</v>
      </c>
      <c r="G141" s="127">
        <v>420</v>
      </c>
      <c r="H141" s="119">
        <f>G141*E141</f>
        <v>50.4</v>
      </c>
      <c r="I141" s="175"/>
      <c r="J141" s="176"/>
      <c r="K141" s="175"/>
      <c r="L141" s="175"/>
      <c r="M141" s="104"/>
      <c r="N141" s="104" t="s">
        <v>108</v>
      </c>
    </row>
    <row r="142" spans="1:14">
      <c r="A142" s="296"/>
      <c r="B142" s="308"/>
      <c r="C142" s="298"/>
      <c r="D142" s="66" t="s">
        <v>67</v>
      </c>
      <c r="E142" s="65">
        <v>3.0000000000000001E-3</v>
      </c>
      <c r="F142" s="65">
        <v>3.0000000000000001E-3</v>
      </c>
      <c r="G142" s="67">
        <v>17</v>
      </c>
      <c r="H142" s="120">
        <f t="shared" ref="H142:H154" si="10">G142*E142</f>
        <v>5.1000000000000004E-2</v>
      </c>
      <c r="I142" s="134"/>
      <c r="J142" s="135"/>
      <c r="K142" s="134"/>
      <c r="L142" s="134"/>
      <c r="M142" s="132"/>
      <c r="N142" s="132"/>
    </row>
    <row r="143" spans="1:14">
      <c r="A143" s="296"/>
      <c r="B143" s="308"/>
      <c r="C143" s="298"/>
      <c r="D143" s="66" t="s">
        <v>21</v>
      </c>
      <c r="E143" s="65">
        <v>8.0000000000000002E-3</v>
      </c>
      <c r="F143" s="65">
        <v>6.0000000000000001E-3</v>
      </c>
      <c r="G143" s="67">
        <v>45</v>
      </c>
      <c r="H143" s="120">
        <f t="shared" si="10"/>
        <v>0.36</v>
      </c>
      <c r="I143" s="152">
        <v>19.8</v>
      </c>
      <c r="J143" s="153">
        <v>11.34</v>
      </c>
      <c r="K143" s="154">
        <v>5.29</v>
      </c>
      <c r="L143" s="153">
        <v>201</v>
      </c>
      <c r="M143" s="154" t="s">
        <v>112</v>
      </c>
      <c r="N143" s="132"/>
    </row>
    <row r="144" spans="1:14">
      <c r="A144" s="296"/>
      <c r="B144" s="308"/>
      <c r="C144" s="298"/>
      <c r="D144" s="66" t="s">
        <v>115</v>
      </c>
      <c r="E144" s="65">
        <v>5.0000000000000001E-3</v>
      </c>
      <c r="F144" s="65">
        <v>4.0000000000000001E-3</v>
      </c>
      <c r="G144" s="67">
        <v>167</v>
      </c>
      <c r="H144" s="120">
        <f t="shared" si="10"/>
        <v>0.83499999999999996</v>
      </c>
      <c r="I144" s="134"/>
      <c r="J144" s="135"/>
      <c r="K144" s="134"/>
      <c r="L144" s="134"/>
      <c r="M144" s="132"/>
      <c r="N144" s="132"/>
    </row>
    <row r="145" spans="1:14">
      <c r="A145" s="296"/>
      <c r="B145" s="308"/>
      <c r="C145" s="298"/>
      <c r="D145" s="66" t="s">
        <v>60</v>
      </c>
      <c r="E145" s="65">
        <v>5.0000000000000001E-3</v>
      </c>
      <c r="F145" s="65">
        <v>5.0000000000000001E-3</v>
      </c>
      <c r="G145" s="67">
        <v>237</v>
      </c>
      <c r="H145" s="120">
        <f t="shared" si="10"/>
        <v>1.1850000000000001</v>
      </c>
      <c r="I145" s="134"/>
      <c r="J145" s="135"/>
      <c r="K145" s="134"/>
      <c r="L145" s="134"/>
      <c r="M145" s="132"/>
      <c r="N145" s="132"/>
    </row>
    <row r="146" spans="1:14">
      <c r="A146" s="296"/>
      <c r="B146" s="308"/>
      <c r="C146" s="298"/>
      <c r="D146" s="66" t="s">
        <v>23</v>
      </c>
      <c r="E146" s="65">
        <v>5.0000000000000001E-3</v>
      </c>
      <c r="F146" s="65">
        <v>5.0000000000000001E-3</v>
      </c>
      <c r="G146" s="67">
        <v>135</v>
      </c>
      <c r="H146" s="120">
        <f t="shared" si="10"/>
        <v>0.67500000000000004</v>
      </c>
      <c r="I146" s="134"/>
      <c r="J146" s="135"/>
      <c r="K146" s="134"/>
      <c r="L146" s="134"/>
      <c r="M146" s="132"/>
      <c r="N146" s="132"/>
    </row>
    <row r="147" spans="1:14">
      <c r="A147" s="296"/>
      <c r="B147" s="308"/>
      <c r="C147" s="298"/>
      <c r="D147" s="66" t="s">
        <v>30</v>
      </c>
      <c r="E147" s="65">
        <v>8.0000000000000002E-3</v>
      </c>
      <c r="F147" s="65">
        <v>8.0000000000000002E-3</v>
      </c>
      <c r="G147" s="67">
        <v>50</v>
      </c>
      <c r="H147" s="120">
        <f t="shared" si="10"/>
        <v>0.4</v>
      </c>
      <c r="I147" s="134"/>
      <c r="J147" s="135"/>
      <c r="K147" s="134"/>
      <c r="L147" s="134"/>
      <c r="M147" s="132"/>
      <c r="N147" s="132"/>
    </row>
    <row r="148" spans="1:14" ht="23.25" customHeight="1" thickBot="1">
      <c r="A148" s="306"/>
      <c r="B148" s="309"/>
      <c r="C148" s="302"/>
      <c r="D148" s="66" t="s">
        <v>50</v>
      </c>
      <c r="E148" s="65">
        <v>3.0000000000000001E-3</v>
      </c>
      <c r="F148" s="65">
        <v>3.0000000000000001E-3</v>
      </c>
      <c r="G148" s="67">
        <v>30</v>
      </c>
      <c r="H148" s="120">
        <f t="shared" si="10"/>
        <v>0.09</v>
      </c>
      <c r="I148" s="134"/>
      <c r="J148" s="135"/>
      <c r="K148" s="134"/>
      <c r="L148" s="134"/>
      <c r="M148" s="132"/>
      <c r="N148" s="132"/>
    </row>
    <row r="149" spans="1:14" ht="21" customHeight="1">
      <c r="A149" s="295">
        <v>2</v>
      </c>
      <c r="B149" s="297" t="s">
        <v>65</v>
      </c>
      <c r="C149" s="297">
        <v>150</v>
      </c>
      <c r="D149" s="118" t="s">
        <v>66</v>
      </c>
      <c r="E149" s="58">
        <v>5.2999999999999999E-2</v>
      </c>
      <c r="F149" s="58">
        <v>5.2999999999999999E-2</v>
      </c>
      <c r="G149" s="127">
        <v>38</v>
      </c>
      <c r="H149" s="119">
        <f t="shared" si="10"/>
        <v>2.0139999999999998</v>
      </c>
      <c r="I149" s="175"/>
      <c r="J149" s="176"/>
      <c r="K149" s="175"/>
      <c r="L149" s="175"/>
      <c r="M149" s="133"/>
      <c r="N149" s="133"/>
    </row>
    <row r="150" spans="1:14" ht="21" customHeight="1">
      <c r="A150" s="296"/>
      <c r="B150" s="298"/>
      <c r="C150" s="298"/>
      <c r="D150" s="66" t="s">
        <v>59</v>
      </c>
      <c r="E150" s="65">
        <v>7.0000000000000001E-3</v>
      </c>
      <c r="F150" s="65">
        <v>7.0000000000000001E-3</v>
      </c>
      <c r="G150" s="67">
        <v>955</v>
      </c>
      <c r="H150" s="120">
        <f t="shared" si="10"/>
        <v>6.6850000000000005</v>
      </c>
      <c r="I150" s="134">
        <v>6</v>
      </c>
      <c r="J150" s="135">
        <v>1.35</v>
      </c>
      <c r="K150" s="134">
        <v>38.200000000000003</v>
      </c>
      <c r="L150" s="134">
        <v>180.3</v>
      </c>
      <c r="M150" s="132" t="s">
        <v>117</v>
      </c>
      <c r="N150" s="132"/>
    </row>
    <row r="151" spans="1:14" ht="20.25" customHeight="1" thickBot="1">
      <c r="A151" s="306"/>
      <c r="B151" s="302"/>
      <c r="C151" s="302"/>
      <c r="D151" s="72" t="s">
        <v>67</v>
      </c>
      <c r="E151" s="71">
        <v>2E-3</v>
      </c>
      <c r="F151" s="71">
        <v>2E-3</v>
      </c>
      <c r="G151" s="73">
        <v>17</v>
      </c>
      <c r="H151" s="116">
        <f t="shared" si="10"/>
        <v>3.4000000000000002E-2</v>
      </c>
      <c r="I151" s="134"/>
      <c r="J151" s="135"/>
      <c r="K151" s="134"/>
      <c r="L151" s="134"/>
      <c r="M151" s="132"/>
      <c r="N151" s="132"/>
    </row>
    <row r="152" spans="1:14" ht="18.75" customHeight="1" thickBot="1">
      <c r="A152" s="54">
        <v>4</v>
      </c>
      <c r="B152" s="55" t="s">
        <v>69</v>
      </c>
      <c r="C152" s="55">
        <v>60</v>
      </c>
      <c r="D152" s="11" t="s">
        <v>30</v>
      </c>
      <c r="E152" s="55">
        <v>0.06</v>
      </c>
      <c r="F152" s="55">
        <v>0.06</v>
      </c>
      <c r="G152" s="12">
        <v>50</v>
      </c>
      <c r="H152" s="13">
        <f t="shared" si="10"/>
        <v>3</v>
      </c>
      <c r="I152" s="108">
        <v>6.42</v>
      </c>
      <c r="J152" s="108">
        <v>2.7</v>
      </c>
      <c r="K152" s="108">
        <v>26.1</v>
      </c>
      <c r="L152" s="108">
        <v>164.4</v>
      </c>
      <c r="M152" s="108" t="s">
        <v>106</v>
      </c>
      <c r="N152" s="168"/>
    </row>
    <row r="153" spans="1:14" ht="15.75" thickBot="1">
      <c r="A153" s="295">
        <v>5</v>
      </c>
      <c r="B153" s="297" t="s">
        <v>55</v>
      </c>
      <c r="C153" s="323" t="s">
        <v>70</v>
      </c>
      <c r="D153" s="259" t="s">
        <v>54</v>
      </c>
      <c r="E153" s="248">
        <v>1E-3</v>
      </c>
      <c r="F153" s="248">
        <v>1E-3</v>
      </c>
      <c r="G153" s="186">
        <v>750</v>
      </c>
      <c r="H153" s="229">
        <f t="shared" si="10"/>
        <v>0.75</v>
      </c>
      <c r="I153" s="175"/>
      <c r="J153" s="176"/>
      <c r="K153" s="175"/>
      <c r="L153" s="175"/>
      <c r="M153" s="133"/>
      <c r="N153" s="133"/>
    </row>
    <row r="154" spans="1:14" ht="23.25" customHeight="1" thickBot="1">
      <c r="A154" s="306"/>
      <c r="B154" s="302"/>
      <c r="C154" s="326"/>
      <c r="D154" s="278" t="s">
        <v>44</v>
      </c>
      <c r="E154" s="251">
        <v>1.4999999999999999E-2</v>
      </c>
      <c r="F154" s="251">
        <v>1.4999999999999999E-2</v>
      </c>
      <c r="G154" s="160">
        <v>72</v>
      </c>
      <c r="H154" s="160">
        <f t="shared" si="10"/>
        <v>1.08</v>
      </c>
      <c r="I154" s="250">
        <v>0.2</v>
      </c>
      <c r="J154" s="108">
        <v>0</v>
      </c>
      <c r="K154" s="249">
        <v>14</v>
      </c>
      <c r="L154" s="108">
        <v>56</v>
      </c>
      <c r="M154" s="108" t="s">
        <v>105</v>
      </c>
      <c r="N154" s="258"/>
    </row>
    <row r="155" spans="1:14" ht="19.5" customHeight="1" thickBot="1">
      <c r="A155" s="320" t="s">
        <v>27</v>
      </c>
      <c r="B155" s="321"/>
      <c r="C155" s="321"/>
      <c r="D155" s="328"/>
      <c r="E155" s="328"/>
      <c r="F155" s="328"/>
      <c r="G155" s="329"/>
      <c r="H155" s="140">
        <f>SUM(H141:H154)</f>
        <v>67.559000000000012</v>
      </c>
      <c r="I155" s="177">
        <f>SUM(I141:I154)</f>
        <v>32.42</v>
      </c>
      <c r="J155" s="178">
        <f>SUM(J141:J154)</f>
        <v>15.39</v>
      </c>
      <c r="K155" s="177">
        <f>SUM(K141:K154)</f>
        <v>83.59</v>
      </c>
      <c r="L155" s="162">
        <f>L143+L150+L152+L154</f>
        <v>601.70000000000005</v>
      </c>
      <c r="M155" s="143"/>
      <c r="N155" s="143"/>
    </row>
    <row r="156" spans="1:14" ht="21" customHeight="1" thickBot="1"/>
    <row r="157" spans="1:14" ht="21.75" customHeight="1">
      <c r="B157" s="23" t="s">
        <v>88</v>
      </c>
      <c r="C157" s="24"/>
      <c r="D157" s="25"/>
      <c r="E157" s="26"/>
      <c r="F157" s="26"/>
      <c r="G157" s="27"/>
      <c r="H157" s="28">
        <f>H155+H127+H96+H56+H24</f>
        <v>396.9</v>
      </c>
      <c r="I157" s="37">
        <f>I155+I127+I96+I56+I24</f>
        <v>131.62</v>
      </c>
      <c r="J157" s="37">
        <f>J155+J127+J96+J56+J24</f>
        <v>107.59</v>
      </c>
      <c r="K157" s="37">
        <f>K155+K127+K96+K56+K24</f>
        <v>426.34000000000003</v>
      </c>
      <c r="L157" s="279">
        <f>L155+L127+L96+L56+L24</f>
        <v>3247.2000000000003</v>
      </c>
      <c r="M157" s="29"/>
      <c r="N157" s="9"/>
    </row>
    <row r="158" spans="1:14" hidden="1">
      <c r="B158" s="30"/>
      <c r="C158" s="17"/>
      <c r="D158" s="18"/>
      <c r="E158" s="17"/>
      <c r="F158" s="17"/>
      <c r="G158" s="19"/>
      <c r="H158" s="20"/>
      <c r="I158" s="38"/>
      <c r="J158" s="38"/>
      <c r="K158" s="38"/>
      <c r="L158" s="38"/>
      <c r="M158" s="6"/>
      <c r="N158" s="7"/>
    </row>
    <row r="159" spans="1:14" hidden="1">
      <c r="B159" s="30"/>
      <c r="C159" s="17"/>
      <c r="D159" s="18"/>
      <c r="E159" s="17"/>
      <c r="F159" s="17"/>
      <c r="G159" s="19"/>
      <c r="H159" s="20"/>
      <c r="I159" s="38"/>
      <c r="J159" s="38"/>
      <c r="K159" s="38"/>
      <c r="L159" s="38"/>
      <c r="M159" s="6"/>
      <c r="N159" s="7"/>
    </row>
    <row r="160" spans="1:14" ht="18" customHeight="1">
      <c r="B160" s="31" t="s">
        <v>89</v>
      </c>
      <c r="C160" s="21"/>
      <c r="D160" s="18"/>
      <c r="E160" s="17"/>
      <c r="F160" s="17"/>
      <c r="G160" s="19"/>
      <c r="H160" s="20">
        <f>H157/5</f>
        <v>79.38</v>
      </c>
      <c r="I160" s="20">
        <f t="shared" ref="I160:L160" si="11">I157/5</f>
        <v>26.324000000000002</v>
      </c>
      <c r="J160" s="20">
        <f t="shared" si="11"/>
        <v>21.518000000000001</v>
      </c>
      <c r="K160" s="20">
        <f t="shared" si="11"/>
        <v>85.268000000000001</v>
      </c>
      <c r="L160" s="20">
        <f t="shared" si="11"/>
        <v>649.44000000000005</v>
      </c>
      <c r="M160" s="6"/>
      <c r="N160" s="7"/>
    </row>
    <row r="161" spans="2:14" ht="15.75" thickBot="1">
      <c r="B161" s="32"/>
      <c r="C161" s="33"/>
      <c r="D161" s="34"/>
      <c r="E161" s="33"/>
      <c r="F161" s="33"/>
      <c r="G161" s="35"/>
      <c r="H161" s="33"/>
      <c r="I161" s="36"/>
      <c r="J161" s="36"/>
      <c r="K161" s="36"/>
      <c r="L161" s="36"/>
      <c r="M161" s="36"/>
      <c r="N161" s="10"/>
    </row>
    <row r="174" spans="2:14">
      <c r="D174" s="22"/>
    </row>
  </sheetData>
  <mergeCells count="53">
    <mergeCell ref="A153:A154"/>
    <mergeCell ref="B153:B154"/>
    <mergeCell ref="C153:C154"/>
    <mergeCell ref="A155:G155"/>
    <mergeCell ref="A123:A125"/>
    <mergeCell ref="B123:B125"/>
    <mergeCell ref="C123:C125"/>
    <mergeCell ref="A127:G127"/>
    <mergeCell ref="A141:A148"/>
    <mergeCell ref="B141:B148"/>
    <mergeCell ref="C141:C148"/>
    <mergeCell ref="A138:N138"/>
    <mergeCell ref="A149:A151"/>
    <mergeCell ref="B149:B151"/>
    <mergeCell ref="C149:C151"/>
    <mergeCell ref="A24:G24"/>
    <mergeCell ref="C93:C95"/>
    <mergeCell ref="A88:A90"/>
    <mergeCell ref="B88:B90"/>
    <mergeCell ref="C88:C90"/>
    <mergeCell ref="A93:A95"/>
    <mergeCell ref="A39:A49"/>
    <mergeCell ref="B39:B49"/>
    <mergeCell ref="C39:C49"/>
    <mergeCell ref="C54:C55"/>
    <mergeCell ref="B93:B95"/>
    <mergeCell ref="A77:A87"/>
    <mergeCell ref="B77:B87"/>
    <mergeCell ref="A4:N4"/>
    <mergeCell ref="A5:N5"/>
    <mergeCell ref="A36:N36"/>
    <mergeCell ref="A74:N74"/>
    <mergeCell ref="A8:A15"/>
    <mergeCell ref="B8:B15"/>
    <mergeCell ref="C8:C15"/>
    <mergeCell ref="A16:A18"/>
    <mergeCell ref="B16:B18"/>
    <mergeCell ref="C16:C18"/>
    <mergeCell ref="A54:A55"/>
    <mergeCell ref="B54:B55"/>
    <mergeCell ref="A56:G56"/>
    <mergeCell ref="A19:A21"/>
    <mergeCell ref="B19:B21"/>
    <mergeCell ref="C19:C21"/>
    <mergeCell ref="A118:A120"/>
    <mergeCell ref="B118:B120"/>
    <mergeCell ref="C118:C120"/>
    <mergeCell ref="A105:N105"/>
    <mergeCell ref="C77:C87"/>
    <mergeCell ref="A96:G96"/>
    <mergeCell ref="A108:A117"/>
    <mergeCell ref="B108:B117"/>
    <mergeCell ref="C108:C117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R181"/>
  <sheetViews>
    <sheetView topLeftCell="A169" zoomScale="90" zoomScaleNormal="90" workbookViewId="0">
      <selection activeCell="E162" sqref="E162"/>
    </sheetView>
  </sheetViews>
  <sheetFormatPr defaultRowHeight="1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7" spans="1:15">
      <c r="A7" s="331" t="s">
        <v>36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3"/>
    </row>
    <row r="8" spans="1:15" ht="25.5">
      <c r="A8" s="60" t="s">
        <v>1</v>
      </c>
      <c r="B8" s="65"/>
      <c r="C8" s="65" t="s">
        <v>2</v>
      </c>
      <c r="D8" s="66" t="s">
        <v>3</v>
      </c>
      <c r="E8" s="65" t="s">
        <v>4</v>
      </c>
      <c r="F8" s="65" t="s">
        <v>5</v>
      </c>
      <c r="G8" s="67" t="s">
        <v>6</v>
      </c>
      <c r="H8" s="67" t="s">
        <v>7</v>
      </c>
      <c r="I8" s="65" t="s">
        <v>8</v>
      </c>
      <c r="J8" s="68" t="s">
        <v>9</v>
      </c>
      <c r="K8" s="65" t="s">
        <v>10</v>
      </c>
      <c r="L8" s="65" t="s">
        <v>11</v>
      </c>
      <c r="M8" s="65" t="s">
        <v>42</v>
      </c>
      <c r="N8" s="69" t="s">
        <v>13</v>
      </c>
    </row>
    <row r="9" spans="1:15" ht="15.75" thickBot="1">
      <c r="A9" s="70"/>
      <c r="B9" s="71" t="s">
        <v>14</v>
      </c>
      <c r="C9" s="71" t="s">
        <v>15</v>
      </c>
      <c r="D9" s="72"/>
      <c r="E9" s="71" t="s">
        <v>15</v>
      </c>
      <c r="F9" s="71" t="s">
        <v>15</v>
      </c>
      <c r="G9" s="73" t="s">
        <v>16</v>
      </c>
      <c r="H9" s="73" t="s">
        <v>17</v>
      </c>
      <c r="I9" s="71" t="s">
        <v>15</v>
      </c>
      <c r="J9" s="71" t="s">
        <v>15</v>
      </c>
      <c r="K9" s="71" t="s">
        <v>15</v>
      </c>
      <c r="L9" s="71" t="s">
        <v>15</v>
      </c>
      <c r="M9" s="71"/>
      <c r="N9" s="117"/>
    </row>
    <row r="10" spans="1:15" ht="30" customHeight="1">
      <c r="A10" s="334">
        <v>1</v>
      </c>
      <c r="B10" s="336" t="s">
        <v>73</v>
      </c>
      <c r="C10" s="339">
        <v>240</v>
      </c>
      <c r="D10" s="180" t="s">
        <v>18</v>
      </c>
      <c r="E10" s="145">
        <v>0.12</v>
      </c>
      <c r="F10" s="145">
        <v>0.08</v>
      </c>
      <c r="G10" s="127">
        <v>580</v>
      </c>
      <c r="H10" s="181">
        <f>G10*E10</f>
        <v>69.599999999999994</v>
      </c>
      <c r="I10" s="80"/>
      <c r="J10" s="80"/>
      <c r="K10" s="80"/>
      <c r="L10" s="80"/>
      <c r="M10" s="80"/>
      <c r="N10" s="80" t="s">
        <v>108</v>
      </c>
    </row>
    <row r="11" spans="1:15">
      <c r="A11" s="331"/>
      <c r="B11" s="337"/>
      <c r="C11" s="340"/>
      <c r="D11" s="182" t="s">
        <v>19</v>
      </c>
      <c r="E11" s="151">
        <v>3.0000000000000001E-3</v>
      </c>
      <c r="F11" s="151">
        <v>3.0000000000000001E-3</v>
      </c>
      <c r="G11" s="67">
        <v>17</v>
      </c>
      <c r="H11" s="183">
        <f t="shared" ref="H11:H21" si="0">G11*E11</f>
        <v>5.1000000000000004E-2</v>
      </c>
      <c r="I11" s="83"/>
      <c r="J11" s="83"/>
      <c r="K11" s="83"/>
      <c r="L11" s="83"/>
      <c r="M11" s="83"/>
      <c r="N11" s="83"/>
    </row>
    <row r="12" spans="1:15">
      <c r="A12" s="331"/>
      <c r="B12" s="337"/>
      <c r="C12" s="340"/>
      <c r="D12" s="182" t="s">
        <v>90</v>
      </c>
      <c r="E12" s="151">
        <v>0.08</v>
      </c>
      <c r="F12" s="151">
        <v>0.08</v>
      </c>
      <c r="G12" s="67">
        <v>90</v>
      </c>
      <c r="H12" s="183">
        <f t="shared" si="0"/>
        <v>7.2</v>
      </c>
      <c r="I12" s="83"/>
      <c r="J12" s="83"/>
      <c r="K12" s="83"/>
      <c r="L12" s="83"/>
      <c r="M12" s="83"/>
      <c r="N12" s="83"/>
    </row>
    <row r="13" spans="1:15">
      <c r="A13" s="331"/>
      <c r="B13" s="337"/>
      <c r="C13" s="340"/>
      <c r="D13" s="182" t="s">
        <v>21</v>
      </c>
      <c r="E13" s="151">
        <v>0.01</v>
      </c>
      <c r="F13" s="151">
        <v>8.0000000000000002E-3</v>
      </c>
      <c r="G13" s="67">
        <v>45</v>
      </c>
      <c r="H13" s="183">
        <f t="shared" si="0"/>
        <v>0.45</v>
      </c>
      <c r="I13" s="83">
        <v>19.2</v>
      </c>
      <c r="J13" s="83">
        <v>9.6</v>
      </c>
      <c r="K13" s="83">
        <v>93.6</v>
      </c>
      <c r="L13" s="83">
        <v>525.6</v>
      </c>
      <c r="M13" s="83" t="s">
        <v>118</v>
      </c>
      <c r="N13" s="83"/>
    </row>
    <row r="14" spans="1:15" ht="15.75">
      <c r="A14" s="331"/>
      <c r="B14" s="337"/>
      <c r="C14" s="340"/>
      <c r="D14" s="182" t="s">
        <v>49</v>
      </c>
      <c r="E14" s="151">
        <v>0.01</v>
      </c>
      <c r="F14" s="151">
        <v>0.01</v>
      </c>
      <c r="G14" s="67">
        <v>40</v>
      </c>
      <c r="H14" s="183">
        <f t="shared" si="0"/>
        <v>0.4</v>
      </c>
      <c r="I14" s="83"/>
      <c r="J14" s="83"/>
      <c r="K14" s="83"/>
      <c r="L14" s="83"/>
      <c r="M14" s="83"/>
      <c r="N14" s="83"/>
      <c r="O14" s="14"/>
    </row>
    <row r="15" spans="1:15">
      <c r="A15" s="331"/>
      <c r="B15" s="337"/>
      <c r="C15" s="340"/>
      <c r="D15" s="182" t="s">
        <v>23</v>
      </c>
      <c r="E15" s="151">
        <v>0.01</v>
      </c>
      <c r="F15" s="151">
        <v>0.01</v>
      </c>
      <c r="G15" s="67">
        <v>135</v>
      </c>
      <c r="H15" s="183">
        <f t="shared" si="0"/>
        <v>1.35</v>
      </c>
      <c r="I15" s="83"/>
      <c r="J15" s="83"/>
      <c r="K15" s="83"/>
      <c r="L15" s="83"/>
      <c r="M15" s="83"/>
      <c r="N15" s="83"/>
    </row>
    <row r="16" spans="1:15" ht="14.25" customHeight="1" thickBot="1">
      <c r="A16" s="335"/>
      <c r="B16" s="338"/>
      <c r="C16" s="341"/>
      <c r="D16" s="280" t="s">
        <v>24</v>
      </c>
      <c r="E16" s="157">
        <v>3.0000000000000001E-3</v>
      </c>
      <c r="F16" s="157">
        <v>3.0000000000000001E-3</v>
      </c>
      <c r="G16" s="73">
        <v>285</v>
      </c>
      <c r="H16" s="281">
        <f t="shared" si="0"/>
        <v>0.85499999999999998</v>
      </c>
      <c r="I16" s="270"/>
      <c r="J16" s="270"/>
      <c r="K16" s="270"/>
      <c r="L16" s="270"/>
      <c r="M16" s="270"/>
      <c r="N16" s="270"/>
    </row>
    <row r="17" spans="1:14" ht="30" customHeight="1" thickBot="1">
      <c r="A17" s="274">
        <v>2</v>
      </c>
      <c r="B17" s="263" t="s">
        <v>102</v>
      </c>
      <c r="C17" s="219">
        <v>190</v>
      </c>
      <c r="D17" s="282" t="s">
        <v>53</v>
      </c>
      <c r="E17" s="167">
        <v>0.19</v>
      </c>
      <c r="F17" s="167">
        <v>0.19</v>
      </c>
      <c r="G17" s="12">
        <v>50</v>
      </c>
      <c r="H17" s="283">
        <f t="shared" si="0"/>
        <v>9.5</v>
      </c>
      <c r="I17" s="108">
        <v>0.72</v>
      </c>
      <c r="J17" s="108">
        <v>0.72</v>
      </c>
      <c r="K17" s="108">
        <v>17.64</v>
      </c>
      <c r="L17" s="108">
        <v>84.6</v>
      </c>
      <c r="M17" s="108"/>
      <c r="N17" s="108"/>
    </row>
    <row r="18" spans="1:14" ht="21.75" customHeight="1" thickBot="1">
      <c r="A18" s="113"/>
      <c r="B18" s="187"/>
      <c r="C18" s="188"/>
      <c r="D18" s="189"/>
      <c r="E18" s="190"/>
      <c r="F18" s="190"/>
      <c r="G18" s="191"/>
      <c r="H18" s="165"/>
      <c r="I18" s="105"/>
      <c r="J18" s="83"/>
      <c r="K18" s="83"/>
      <c r="L18" s="83"/>
      <c r="M18" s="83"/>
      <c r="N18" s="83"/>
    </row>
    <row r="19" spans="1:14">
      <c r="A19" s="325">
        <v>3</v>
      </c>
      <c r="B19" s="298" t="s">
        <v>55</v>
      </c>
      <c r="C19" s="192" t="s">
        <v>70</v>
      </c>
      <c r="D19" s="224" t="s">
        <v>54</v>
      </c>
      <c r="E19" s="145">
        <v>1E-3</v>
      </c>
      <c r="F19" s="145">
        <v>1E-3</v>
      </c>
      <c r="G19" s="127">
        <v>750</v>
      </c>
      <c r="H19" s="225">
        <f t="shared" si="0"/>
        <v>0.75</v>
      </c>
      <c r="I19" s="269">
        <v>0.2</v>
      </c>
      <c r="J19" s="269">
        <v>0</v>
      </c>
      <c r="K19" s="81">
        <v>14</v>
      </c>
      <c r="L19" s="269">
        <v>56</v>
      </c>
      <c r="M19" s="104" t="s">
        <v>105</v>
      </c>
      <c r="N19" s="80"/>
    </row>
    <row r="20" spans="1:14" ht="15.75" thickBot="1">
      <c r="A20" s="332"/>
      <c r="B20" s="325"/>
      <c r="C20" s="193"/>
      <c r="D20" s="194" t="s">
        <v>44</v>
      </c>
      <c r="E20" s="151">
        <v>1.4999999999999999E-2</v>
      </c>
      <c r="F20" s="151">
        <v>1.4999999999999999E-2</v>
      </c>
      <c r="G20" s="138">
        <v>72</v>
      </c>
      <c r="H20" s="121">
        <f t="shared" si="0"/>
        <v>1.08</v>
      </c>
      <c r="I20" s="271"/>
      <c r="J20" s="271"/>
      <c r="K20" s="271"/>
      <c r="L20" s="271"/>
      <c r="M20" s="271"/>
      <c r="N20" s="15"/>
    </row>
    <row r="21" spans="1:14" ht="24.75" customHeight="1" thickBot="1">
      <c r="A21" s="49">
        <v>4</v>
      </c>
      <c r="B21" s="56" t="s">
        <v>83</v>
      </c>
      <c r="C21" s="110">
        <v>60</v>
      </c>
      <c r="D21" s="189" t="s">
        <v>30</v>
      </c>
      <c r="E21" s="190">
        <v>0.06</v>
      </c>
      <c r="F21" s="190">
        <v>0.06</v>
      </c>
      <c r="G21" s="191">
        <v>50</v>
      </c>
      <c r="H21" s="165">
        <f t="shared" si="0"/>
        <v>3</v>
      </c>
      <c r="I21" s="108">
        <v>6.42</v>
      </c>
      <c r="J21" s="108">
        <v>2.7</v>
      </c>
      <c r="K21" s="108">
        <v>26.1</v>
      </c>
      <c r="L21" s="108">
        <v>164.4</v>
      </c>
      <c r="M21" s="108" t="s">
        <v>106</v>
      </c>
      <c r="N21" s="108"/>
    </row>
    <row r="22" spans="1:14" ht="15.75" thickBot="1">
      <c r="A22" s="348" t="s">
        <v>27</v>
      </c>
      <c r="B22" s="349"/>
      <c r="C22" s="349"/>
      <c r="D22" s="302"/>
      <c r="E22" s="302"/>
      <c r="F22" s="302"/>
      <c r="G22" s="302"/>
      <c r="H22" s="140">
        <f>SUM(H10:H21)</f>
        <v>94.236000000000004</v>
      </c>
      <c r="I22" s="107">
        <f>SUM(I10:I21)</f>
        <v>26.54</v>
      </c>
      <c r="J22" s="107">
        <f>SUM(J10:J21)</f>
        <v>13.02</v>
      </c>
      <c r="K22" s="107">
        <f>SUM(K10:K21)</f>
        <v>151.34</v>
      </c>
      <c r="L22" s="107">
        <f>L13+L17+L19+L21</f>
        <v>830.6</v>
      </c>
      <c r="M22" s="15"/>
      <c r="N22" s="16"/>
    </row>
    <row r="23" spans="1:14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>
      <c r="A32" s="4"/>
      <c r="B32" s="4"/>
      <c r="C32" s="4"/>
      <c r="D32" s="4"/>
      <c r="E32" s="4"/>
      <c r="F32" s="4"/>
      <c r="G32" s="4"/>
      <c r="H32" s="5"/>
      <c r="I32" s="5"/>
      <c r="J32" s="5"/>
      <c r="K32" s="5"/>
      <c r="L32" s="5"/>
      <c r="M32" s="8"/>
      <c r="N32" s="8"/>
    </row>
    <row r="33" spans="1:18">
      <c r="A33" s="4"/>
      <c r="B33" s="4"/>
      <c r="C33" s="4"/>
      <c r="D33" s="4"/>
      <c r="E33" s="4"/>
      <c r="F33" s="4"/>
      <c r="G33" s="4"/>
      <c r="H33" s="5"/>
      <c r="I33" s="5"/>
      <c r="J33" s="5"/>
      <c r="K33" s="5"/>
      <c r="L33" s="5"/>
      <c r="M33" s="8"/>
      <c r="N33" s="8"/>
    </row>
    <row r="34" spans="1:18">
      <c r="A34" s="4"/>
      <c r="B34" s="4"/>
      <c r="C34" s="4"/>
      <c r="D34" s="4"/>
      <c r="E34" s="4"/>
      <c r="F34" s="4"/>
      <c r="G34" s="4"/>
      <c r="H34" s="5"/>
      <c r="I34" s="5"/>
      <c r="J34" s="5"/>
      <c r="K34" s="5"/>
      <c r="L34" s="5"/>
      <c r="M34" s="8"/>
      <c r="N34" s="8"/>
    </row>
    <row r="35" spans="1:18">
      <c r="A35" s="4"/>
      <c r="B35" s="4"/>
      <c r="C35" s="4"/>
      <c r="D35" s="4"/>
      <c r="E35" s="4"/>
      <c r="F35" s="4"/>
      <c r="G35" s="4"/>
      <c r="H35" s="5"/>
      <c r="I35" s="5"/>
      <c r="J35" s="5"/>
      <c r="K35" s="5"/>
      <c r="L35" s="5"/>
      <c r="M35" s="8"/>
      <c r="N35" s="8"/>
    </row>
    <row r="36" spans="1:18">
      <c r="A36" s="4"/>
      <c r="B36" s="4"/>
      <c r="C36" s="4"/>
      <c r="D36" s="4"/>
      <c r="E36" s="4"/>
      <c r="F36" s="4"/>
      <c r="G36" s="4"/>
      <c r="H36" s="5"/>
      <c r="I36" s="5"/>
      <c r="J36" s="5"/>
      <c r="K36" s="5"/>
      <c r="L36" s="5"/>
      <c r="M36" s="8"/>
      <c r="N36" s="8"/>
    </row>
    <row r="37" spans="1:18">
      <c r="A37" s="4"/>
      <c r="B37" s="4"/>
      <c r="C37" s="4"/>
      <c r="D37" s="4"/>
      <c r="E37" s="4"/>
      <c r="F37" s="4"/>
      <c r="G37" s="4"/>
      <c r="H37" s="5"/>
      <c r="I37" s="5"/>
      <c r="J37" s="5"/>
      <c r="K37" s="5"/>
      <c r="L37" s="5"/>
      <c r="M37" s="8"/>
      <c r="N37" s="8"/>
    </row>
    <row r="38" spans="1:18">
      <c r="A38" s="4"/>
      <c r="B38" s="4"/>
      <c r="C38" s="4"/>
      <c r="D38" s="4"/>
      <c r="E38" s="4"/>
      <c r="F38" s="4"/>
      <c r="G38" s="4"/>
      <c r="H38" s="5"/>
      <c r="I38" s="5"/>
      <c r="J38" s="5"/>
      <c r="K38" s="5"/>
      <c r="L38" s="5"/>
      <c r="M38" s="8"/>
      <c r="N38" s="8"/>
    </row>
    <row r="39" spans="1:18">
      <c r="A39" s="4"/>
      <c r="B39" s="4"/>
      <c r="C39" s="4"/>
      <c r="D39" s="4"/>
      <c r="E39" s="4"/>
      <c r="F39" s="4"/>
      <c r="G39" s="4"/>
      <c r="H39" s="5"/>
      <c r="I39" s="5"/>
      <c r="J39" s="5"/>
      <c r="K39" s="39"/>
      <c r="L39" s="5"/>
      <c r="M39" s="8"/>
      <c r="N39" s="8"/>
    </row>
    <row r="41" spans="1:18" ht="15.75" thickBot="1"/>
    <row r="42" spans="1:18">
      <c r="A42" s="334" t="s">
        <v>37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3"/>
    </row>
    <row r="43" spans="1:18" ht="25.5">
      <c r="A43" s="60" t="s">
        <v>1</v>
      </c>
      <c r="B43" s="65"/>
      <c r="C43" s="65" t="s">
        <v>2</v>
      </c>
      <c r="D43" s="66" t="s">
        <v>3</v>
      </c>
      <c r="E43" s="65" t="s">
        <v>4</v>
      </c>
      <c r="F43" s="65" t="s">
        <v>5</v>
      </c>
      <c r="G43" s="67" t="s">
        <v>6</v>
      </c>
      <c r="H43" s="67" t="s">
        <v>7</v>
      </c>
      <c r="I43" s="65" t="s">
        <v>8</v>
      </c>
      <c r="J43" s="68" t="s">
        <v>9</v>
      </c>
      <c r="K43" s="65" t="s">
        <v>10</v>
      </c>
      <c r="L43" s="65" t="s">
        <v>11</v>
      </c>
      <c r="M43" s="65" t="s">
        <v>42</v>
      </c>
      <c r="N43" s="69" t="s">
        <v>13</v>
      </c>
    </row>
    <row r="44" spans="1:18" ht="15.75" thickBot="1">
      <c r="A44" s="70"/>
      <c r="B44" s="71" t="s">
        <v>14</v>
      </c>
      <c r="C44" s="71" t="s">
        <v>15</v>
      </c>
      <c r="D44" s="72"/>
      <c r="E44" s="71" t="s">
        <v>15</v>
      </c>
      <c r="F44" s="71" t="s">
        <v>15</v>
      </c>
      <c r="G44" s="73" t="s">
        <v>16</v>
      </c>
      <c r="H44" s="73" t="s">
        <v>17</v>
      </c>
      <c r="I44" s="71" t="s">
        <v>15</v>
      </c>
      <c r="J44" s="71" t="s">
        <v>15</v>
      </c>
      <c r="K44" s="71" t="s">
        <v>15</v>
      </c>
      <c r="L44" s="71" t="s">
        <v>15</v>
      </c>
      <c r="M44" s="71"/>
      <c r="N44" s="117"/>
    </row>
    <row r="45" spans="1:18" ht="25.5">
      <c r="A45" s="332">
        <v>1</v>
      </c>
      <c r="B45" s="337" t="s">
        <v>91</v>
      </c>
      <c r="C45" s="351" t="s">
        <v>109</v>
      </c>
      <c r="D45" s="118" t="s">
        <v>18</v>
      </c>
      <c r="E45" s="58">
        <v>0.09</v>
      </c>
      <c r="F45" s="58">
        <v>6.5000000000000002E-2</v>
      </c>
      <c r="G45" s="127">
        <v>580</v>
      </c>
      <c r="H45" s="119">
        <f>G45*E45</f>
        <v>52.199999999999996</v>
      </c>
      <c r="I45" s="71"/>
      <c r="J45" s="82"/>
      <c r="K45" s="80"/>
      <c r="L45" s="80"/>
      <c r="M45" s="80"/>
      <c r="N45" s="80" t="s">
        <v>108</v>
      </c>
    </row>
    <row r="46" spans="1:18">
      <c r="A46" s="332"/>
      <c r="B46" s="337"/>
      <c r="C46" s="352"/>
      <c r="D46" s="66" t="s">
        <v>45</v>
      </c>
      <c r="E46" s="65">
        <v>0.01</v>
      </c>
      <c r="F46" s="65">
        <v>0.01</v>
      </c>
      <c r="G46" s="67">
        <v>50</v>
      </c>
      <c r="H46" s="120">
        <f t="shared" ref="H46:H59" si="1">G46*E46</f>
        <v>0.5</v>
      </c>
      <c r="I46" s="195"/>
      <c r="J46" s="4"/>
      <c r="K46" s="83"/>
      <c r="L46" s="83"/>
      <c r="M46" s="83"/>
      <c r="N46" s="105"/>
    </row>
    <row r="47" spans="1:18">
      <c r="A47" s="332"/>
      <c r="B47" s="337"/>
      <c r="C47" s="352"/>
      <c r="D47" s="66" t="s">
        <v>64</v>
      </c>
      <c r="E47" s="65">
        <v>5.0000000000000001E-3</v>
      </c>
      <c r="F47" s="65">
        <v>5.0000000000000001E-3</v>
      </c>
      <c r="G47" s="67">
        <v>135</v>
      </c>
      <c r="H47" s="120">
        <f t="shared" si="1"/>
        <v>0.67500000000000004</v>
      </c>
      <c r="I47" s="195"/>
      <c r="J47" s="4"/>
      <c r="K47" s="83"/>
      <c r="L47" s="83"/>
      <c r="M47" s="83"/>
      <c r="N47" s="105"/>
    </row>
    <row r="48" spans="1:18">
      <c r="A48" s="332"/>
      <c r="B48" s="337"/>
      <c r="C48" s="352"/>
      <c r="D48" s="66" t="s">
        <v>21</v>
      </c>
      <c r="E48" s="65">
        <v>5.0000000000000001E-3</v>
      </c>
      <c r="F48" s="65">
        <v>4.0000000000000001E-3</v>
      </c>
      <c r="G48" s="67">
        <v>45</v>
      </c>
      <c r="H48" s="120">
        <f t="shared" si="1"/>
        <v>0.22500000000000001</v>
      </c>
      <c r="I48" s="65">
        <v>14.31</v>
      </c>
      <c r="J48" s="196">
        <v>10.71</v>
      </c>
      <c r="K48" s="86">
        <v>7.02</v>
      </c>
      <c r="L48" s="86">
        <v>181.8</v>
      </c>
      <c r="M48" s="86" t="s">
        <v>119</v>
      </c>
      <c r="N48" s="197"/>
      <c r="R48" s="287"/>
    </row>
    <row r="49" spans="1:14">
      <c r="A49" s="332"/>
      <c r="B49" s="337"/>
      <c r="C49" s="352"/>
      <c r="D49" s="66" t="s">
        <v>82</v>
      </c>
      <c r="E49" s="65">
        <v>5.0000000000000001E-3</v>
      </c>
      <c r="F49" s="65">
        <v>4.0000000000000001E-3</v>
      </c>
      <c r="G49" s="67">
        <v>167</v>
      </c>
      <c r="H49" s="120">
        <f t="shared" si="1"/>
        <v>0.83499999999999996</v>
      </c>
      <c r="I49" s="195"/>
      <c r="J49" s="4"/>
      <c r="K49" s="83"/>
      <c r="L49" s="83"/>
      <c r="M49" s="83"/>
      <c r="N49" s="105"/>
    </row>
    <row r="50" spans="1:14">
      <c r="A50" s="332"/>
      <c r="B50" s="337"/>
      <c r="C50" s="352"/>
      <c r="D50" s="66" t="s">
        <v>24</v>
      </c>
      <c r="E50" s="65">
        <v>5.0000000000000001E-3</v>
      </c>
      <c r="F50" s="65">
        <v>5.0000000000000001E-3</v>
      </c>
      <c r="G50" s="67">
        <v>285</v>
      </c>
      <c r="H50" s="120">
        <f t="shared" si="1"/>
        <v>1.425</v>
      </c>
      <c r="I50" s="195"/>
      <c r="J50" s="4"/>
      <c r="K50" s="83"/>
      <c r="L50" s="83"/>
      <c r="M50" s="83"/>
      <c r="N50" s="105"/>
    </row>
    <row r="51" spans="1:14">
      <c r="A51" s="332"/>
      <c r="B51" s="337"/>
      <c r="C51" s="352"/>
      <c r="D51" s="66" t="s">
        <v>50</v>
      </c>
      <c r="E51" s="65">
        <v>3.0000000000000001E-3</v>
      </c>
      <c r="F51" s="65">
        <v>3.0000000000000001E-3</v>
      </c>
      <c r="G51" s="67">
        <v>30</v>
      </c>
      <c r="H51" s="120">
        <f t="shared" si="1"/>
        <v>0.09</v>
      </c>
      <c r="I51" s="195"/>
      <c r="J51" s="4"/>
      <c r="K51" s="83"/>
      <c r="L51" s="83"/>
      <c r="M51" s="83"/>
      <c r="N51" s="105"/>
    </row>
    <row r="52" spans="1:14">
      <c r="A52" s="350"/>
      <c r="B52" s="338"/>
      <c r="C52" s="353"/>
      <c r="D52" s="72" t="s">
        <v>67</v>
      </c>
      <c r="E52" s="71">
        <v>2E-3</v>
      </c>
      <c r="F52" s="71">
        <v>2E-3</v>
      </c>
      <c r="G52" s="73">
        <v>17</v>
      </c>
      <c r="H52" s="116">
        <f t="shared" si="1"/>
        <v>3.4000000000000002E-2</v>
      </c>
      <c r="I52" s="195"/>
      <c r="J52" s="4"/>
      <c r="K52" s="83"/>
      <c r="L52" s="83"/>
      <c r="M52" s="83"/>
      <c r="N52" s="105"/>
    </row>
    <row r="53" spans="1:14">
      <c r="A53" s="71">
        <v>2</v>
      </c>
      <c r="B53" s="199" t="s">
        <v>32</v>
      </c>
      <c r="C53" s="200">
        <v>150</v>
      </c>
      <c r="D53" s="66" t="s">
        <v>61</v>
      </c>
      <c r="E53" s="65">
        <v>0.05</v>
      </c>
      <c r="F53" s="65">
        <v>0.05</v>
      </c>
      <c r="G53" s="67">
        <v>38</v>
      </c>
      <c r="H53" s="120">
        <f t="shared" si="1"/>
        <v>1.9000000000000001</v>
      </c>
      <c r="I53" s="201">
        <v>3.75</v>
      </c>
      <c r="J53" s="202">
        <v>4.5</v>
      </c>
      <c r="K53" s="203">
        <v>27.3</v>
      </c>
      <c r="L53" s="202">
        <v>165.3</v>
      </c>
      <c r="M53" s="203" t="s">
        <v>114</v>
      </c>
      <c r="N53" s="273"/>
    </row>
    <row r="54" spans="1:14">
      <c r="A54" s="71"/>
      <c r="B54" s="199"/>
      <c r="C54" s="200"/>
      <c r="D54" s="204" t="s">
        <v>59</v>
      </c>
      <c r="E54" s="195">
        <v>6.0000000000000001E-3</v>
      </c>
      <c r="F54" s="195">
        <v>6.0000000000000001E-3</v>
      </c>
      <c r="G54" s="205">
        <v>955</v>
      </c>
      <c r="H54" s="206">
        <f t="shared" si="1"/>
        <v>5.73</v>
      </c>
      <c r="I54" s="195"/>
      <c r="J54" s="4"/>
      <c r="K54" s="83"/>
      <c r="L54" s="83"/>
      <c r="M54" s="83"/>
      <c r="N54" s="105"/>
    </row>
    <row r="55" spans="1:14" ht="15.75" thickBot="1">
      <c r="A55" s="71"/>
      <c r="B55" s="199"/>
      <c r="C55" s="200"/>
      <c r="D55" s="66" t="s">
        <v>67</v>
      </c>
      <c r="E55" s="65">
        <v>2E-3</v>
      </c>
      <c r="F55" s="65">
        <v>2E-3</v>
      </c>
      <c r="G55" s="67">
        <v>17</v>
      </c>
      <c r="H55" s="120">
        <f t="shared" si="1"/>
        <v>3.4000000000000002E-2</v>
      </c>
      <c r="I55" s="65"/>
      <c r="J55" s="196"/>
      <c r="K55" s="86"/>
      <c r="L55" s="86"/>
      <c r="M55" s="86"/>
      <c r="N55" s="197"/>
    </row>
    <row r="56" spans="1:14" ht="25.5" customHeight="1" thickBot="1">
      <c r="A56" s="65">
        <v>4</v>
      </c>
      <c r="B56" s="197" t="s">
        <v>45</v>
      </c>
      <c r="C56" s="65">
        <v>60</v>
      </c>
      <c r="D56" s="66" t="s">
        <v>45</v>
      </c>
      <c r="E56" s="65">
        <v>0.06</v>
      </c>
      <c r="F56" s="65">
        <v>0.06</v>
      </c>
      <c r="G56" s="67">
        <v>50</v>
      </c>
      <c r="H56" s="120">
        <f t="shared" si="1"/>
        <v>3</v>
      </c>
      <c r="I56" s="108">
        <v>6.42</v>
      </c>
      <c r="J56" s="108">
        <v>2.7</v>
      </c>
      <c r="K56" s="108">
        <v>26.1</v>
      </c>
      <c r="L56" s="108">
        <v>164.4</v>
      </c>
      <c r="M56" s="108" t="s">
        <v>106</v>
      </c>
      <c r="N56" s="80"/>
    </row>
    <row r="57" spans="1:14" ht="17.25" customHeight="1" thickBot="1">
      <c r="A57" s="327">
        <v>5</v>
      </c>
      <c r="B57" s="325" t="s">
        <v>79</v>
      </c>
      <c r="C57" s="325" t="s">
        <v>31</v>
      </c>
      <c r="D57" s="137" t="s">
        <v>79</v>
      </c>
      <c r="E57" s="113">
        <v>0.03</v>
      </c>
      <c r="F57" s="113">
        <v>0.03</v>
      </c>
      <c r="G57" s="138">
        <v>210</v>
      </c>
      <c r="H57" s="139">
        <f t="shared" si="1"/>
        <v>6.3</v>
      </c>
      <c r="I57" s="195"/>
      <c r="J57" s="4"/>
      <c r="K57" s="83"/>
      <c r="L57" s="83"/>
      <c r="M57" s="83"/>
      <c r="N57" s="83"/>
    </row>
    <row r="58" spans="1:14" ht="15.75" thickBot="1">
      <c r="A58" s="335"/>
      <c r="B58" s="350"/>
      <c r="C58" s="350"/>
      <c r="D58" s="72" t="s">
        <v>44</v>
      </c>
      <c r="E58" s="71">
        <v>1.4999999999999999E-2</v>
      </c>
      <c r="F58" s="71">
        <v>1.4999999999999999E-2</v>
      </c>
      <c r="G58" s="73">
        <v>72</v>
      </c>
      <c r="H58" s="116">
        <f t="shared" si="1"/>
        <v>1.08</v>
      </c>
      <c r="I58" s="71">
        <v>0</v>
      </c>
      <c r="J58" s="207">
        <v>0</v>
      </c>
      <c r="K58" s="92">
        <v>13.8</v>
      </c>
      <c r="L58" s="92">
        <v>55.6</v>
      </c>
      <c r="M58" s="92" t="s">
        <v>120</v>
      </c>
      <c r="N58" s="80"/>
    </row>
    <row r="59" spans="1:14" ht="24.75" customHeight="1" thickBot="1">
      <c r="A59" s="54">
        <v>6</v>
      </c>
      <c r="B59" s="55" t="s">
        <v>53</v>
      </c>
      <c r="C59" s="55">
        <v>190</v>
      </c>
      <c r="D59" s="11" t="s">
        <v>53</v>
      </c>
      <c r="E59" s="55">
        <v>0.19</v>
      </c>
      <c r="F59" s="55">
        <v>0.19</v>
      </c>
      <c r="G59" s="12">
        <v>50</v>
      </c>
      <c r="H59" s="13">
        <f t="shared" si="1"/>
        <v>9.5</v>
      </c>
      <c r="I59" s="108">
        <v>0.72</v>
      </c>
      <c r="J59" s="108">
        <v>0.72</v>
      </c>
      <c r="K59" s="108">
        <v>17.64</v>
      </c>
      <c r="L59" s="108">
        <v>84.6</v>
      </c>
      <c r="M59" s="108" t="s">
        <v>121</v>
      </c>
      <c r="N59" s="80"/>
    </row>
    <row r="60" spans="1:14" ht="27.75" customHeight="1" thickBot="1">
      <c r="A60" s="348" t="s">
        <v>27</v>
      </c>
      <c r="B60" s="349"/>
      <c r="C60" s="349"/>
      <c r="D60" s="349"/>
      <c r="E60" s="349"/>
      <c r="F60" s="349"/>
      <c r="G60" s="349"/>
      <c r="H60" s="13">
        <f>SUM(H45:H59)</f>
        <v>83.527999999999992</v>
      </c>
      <c r="I60" s="108">
        <f>SUM(I45:I59)</f>
        <v>25.200000000000003</v>
      </c>
      <c r="J60" s="51">
        <f>SUM(J45:J59)</f>
        <v>18.63</v>
      </c>
      <c r="K60" s="108">
        <f>SUM(K45:K59)</f>
        <v>91.86</v>
      </c>
      <c r="L60" s="108">
        <f>SUM(L45:L59)</f>
        <v>651.70000000000005</v>
      </c>
      <c r="M60" s="108"/>
      <c r="N60" s="52"/>
    </row>
    <row r="77" spans="1:14">
      <c r="A77" s="332" t="s">
        <v>38</v>
      </c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</row>
    <row r="78" spans="1:14" ht="25.5">
      <c r="A78" s="65" t="s">
        <v>1</v>
      </c>
      <c r="B78" s="65"/>
      <c r="C78" s="65" t="s">
        <v>2</v>
      </c>
      <c r="D78" s="66" t="s">
        <v>3</v>
      </c>
      <c r="E78" s="65" t="s">
        <v>4</v>
      </c>
      <c r="F78" s="65" t="s">
        <v>5</v>
      </c>
      <c r="G78" s="67" t="s">
        <v>6</v>
      </c>
      <c r="H78" s="67" t="s">
        <v>7</v>
      </c>
      <c r="I78" s="65" t="s">
        <v>8</v>
      </c>
      <c r="J78" s="68" t="s">
        <v>9</v>
      </c>
      <c r="K78" s="65" t="s">
        <v>10</v>
      </c>
      <c r="L78" s="65" t="s">
        <v>11</v>
      </c>
      <c r="M78" s="65" t="s">
        <v>42</v>
      </c>
      <c r="N78" s="65" t="s">
        <v>13</v>
      </c>
    </row>
    <row r="79" spans="1:14" ht="15.75" thickBot="1">
      <c r="A79" s="71"/>
      <c r="B79" s="71" t="s">
        <v>14</v>
      </c>
      <c r="C79" s="71" t="s">
        <v>15</v>
      </c>
      <c r="D79" s="72"/>
      <c r="E79" s="71" t="s">
        <v>15</v>
      </c>
      <c r="F79" s="71" t="s">
        <v>15</v>
      </c>
      <c r="G79" s="73" t="s">
        <v>16</v>
      </c>
      <c r="H79" s="73" t="s">
        <v>17</v>
      </c>
      <c r="I79" s="71" t="s">
        <v>15</v>
      </c>
      <c r="J79" s="71" t="s">
        <v>15</v>
      </c>
      <c r="K79" s="71" t="s">
        <v>15</v>
      </c>
      <c r="L79" s="71" t="s">
        <v>15</v>
      </c>
      <c r="M79" s="71"/>
      <c r="N79" s="71"/>
    </row>
    <row r="80" spans="1:14" ht="25.5">
      <c r="A80" s="334">
        <v>1</v>
      </c>
      <c r="B80" s="336" t="s">
        <v>93</v>
      </c>
      <c r="C80" s="342" t="s">
        <v>109</v>
      </c>
      <c r="D80" s="118" t="s">
        <v>46</v>
      </c>
      <c r="E80" s="58">
        <v>0.12</v>
      </c>
      <c r="F80" s="58">
        <v>0.09</v>
      </c>
      <c r="G80" s="127">
        <v>420</v>
      </c>
      <c r="H80" s="119">
        <f>E80*G80</f>
        <v>50.4</v>
      </c>
      <c r="I80" s="175"/>
      <c r="J80" s="176"/>
      <c r="K80" s="175"/>
      <c r="L80" s="175"/>
      <c r="M80" s="80"/>
      <c r="N80" s="104" t="s">
        <v>108</v>
      </c>
    </row>
    <row r="81" spans="1:14">
      <c r="A81" s="331"/>
      <c r="B81" s="337"/>
      <c r="C81" s="332"/>
      <c r="D81" s="66" t="s">
        <v>21</v>
      </c>
      <c r="E81" s="65">
        <v>8.0000000000000002E-3</v>
      </c>
      <c r="F81" s="65">
        <v>6.0000000000000001E-3</v>
      </c>
      <c r="G81" s="67">
        <v>45</v>
      </c>
      <c r="H81" s="120">
        <f t="shared" ref="H81:H97" si="2">E81*G81</f>
        <v>0.36</v>
      </c>
      <c r="I81" s="134"/>
      <c r="J81" s="135"/>
      <c r="K81" s="134"/>
      <c r="L81" s="134"/>
      <c r="M81" s="134"/>
      <c r="N81" s="132"/>
    </row>
    <row r="82" spans="1:14">
      <c r="A82" s="331"/>
      <c r="B82" s="337"/>
      <c r="C82" s="332"/>
      <c r="D82" s="66" t="s">
        <v>64</v>
      </c>
      <c r="E82" s="65">
        <v>5.0000000000000001E-3</v>
      </c>
      <c r="F82" s="65">
        <v>5.0000000000000001E-3</v>
      </c>
      <c r="G82" s="67">
        <v>135</v>
      </c>
      <c r="H82" s="120">
        <f t="shared" si="2"/>
        <v>0.67500000000000004</v>
      </c>
      <c r="I82" s="134"/>
      <c r="J82" s="135"/>
      <c r="K82" s="134"/>
      <c r="L82" s="134"/>
      <c r="M82" s="134"/>
      <c r="N82" s="132"/>
    </row>
    <row r="83" spans="1:14">
      <c r="A83" s="331"/>
      <c r="B83" s="337"/>
      <c r="C83" s="332"/>
      <c r="D83" s="66" t="s">
        <v>30</v>
      </c>
      <c r="E83" s="65">
        <v>0.01</v>
      </c>
      <c r="F83" s="65">
        <v>0.01</v>
      </c>
      <c r="G83" s="67">
        <v>50</v>
      </c>
      <c r="H83" s="120">
        <f t="shared" si="2"/>
        <v>0.5</v>
      </c>
      <c r="I83" s="65">
        <v>19.8</v>
      </c>
      <c r="J83" s="196">
        <v>11.34</v>
      </c>
      <c r="K83" s="86">
        <v>5.29</v>
      </c>
      <c r="L83" s="86">
        <v>201</v>
      </c>
      <c r="M83" s="134" t="s">
        <v>112</v>
      </c>
      <c r="N83" s="132"/>
    </row>
    <row r="84" spans="1:14">
      <c r="A84" s="331"/>
      <c r="B84" s="337"/>
      <c r="C84" s="332"/>
      <c r="D84" s="66" t="s">
        <v>82</v>
      </c>
      <c r="E84" s="272">
        <v>5.0000000000000001E-3</v>
      </c>
      <c r="F84" s="272">
        <v>5.0000000000000001E-3</v>
      </c>
      <c r="G84" s="67">
        <v>167</v>
      </c>
      <c r="H84" s="120">
        <f t="shared" ref="H84" si="3">E84*G84</f>
        <v>0.83499999999999996</v>
      </c>
      <c r="I84" s="134"/>
      <c r="J84" s="135"/>
      <c r="K84" s="134"/>
      <c r="L84" s="134"/>
      <c r="M84" s="134"/>
      <c r="N84" s="132"/>
    </row>
    <row r="85" spans="1:14">
      <c r="A85" s="331"/>
      <c r="B85" s="337"/>
      <c r="C85" s="332"/>
      <c r="D85" s="66" t="s">
        <v>50</v>
      </c>
      <c r="E85" s="65">
        <v>5.0000000000000001E-3</v>
      </c>
      <c r="F85" s="65">
        <v>5.0000000000000001E-3</v>
      </c>
      <c r="G85" s="67">
        <v>30</v>
      </c>
      <c r="H85" s="120">
        <f t="shared" si="2"/>
        <v>0.15</v>
      </c>
      <c r="I85" s="134"/>
      <c r="J85" s="135"/>
      <c r="K85" s="134"/>
      <c r="L85" s="134"/>
      <c r="M85" s="134"/>
      <c r="N85" s="132"/>
    </row>
    <row r="86" spans="1:14">
      <c r="A86" s="331"/>
      <c r="B86" s="337"/>
      <c r="C86" s="332"/>
      <c r="D86" s="66" t="s">
        <v>58</v>
      </c>
      <c r="E86" s="272">
        <v>3.0000000000000001E-3</v>
      </c>
      <c r="F86" s="272">
        <v>3.0000000000000001E-3</v>
      </c>
      <c r="G86" s="67">
        <v>17</v>
      </c>
      <c r="H86" s="120">
        <f t="shared" ref="H86:H87" si="4">E86*G86</f>
        <v>5.1000000000000004E-2</v>
      </c>
      <c r="I86" s="134"/>
      <c r="J86" s="135"/>
      <c r="K86" s="134"/>
      <c r="L86" s="134"/>
      <c r="M86" s="134"/>
      <c r="N86" s="132"/>
    </row>
    <row r="87" spans="1:14">
      <c r="A87" s="331"/>
      <c r="B87" s="337"/>
      <c r="C87" s="332"/>
      <c r="D87" s="66" t="s">
        <v>60</v>
      </c>
      <c r="E87" s="65">
        <v>0.01</v>
      </c>
      <c r="F87" s="65">
        <v>0.01</v>
      </c>
      <c r="G87" s="67">
        <v>237</v>
      </c>
      <c r="H87" s="120">
        <f t="shared" si="4"/>
        <v>2.37</v>
      </c>
      <c r="I87" s="134"/>
      <c r="J87" s="135"/>
      <c r="K87" s="134"/>
      <c r="L87" s="134"/>
      <c r="M87" s="134"/>
      <c r="N87" s="132"/>
    </row>
    <row r="88" spans="1:14">
      <c r="A88" s="61"/>
      <c r="B88" s="208"/>
      <c r="C88" s="195"/>
      <c r="D88" s="66" t="s">
        <v>72</v>
      </c>
      <c r="E88" s="179">
        <v>0.05</v>
      </c>
      <c r="F88" s="179">
        <v>0.05</v>
      </c>
      <c r="G88" s="67">
        <v>50</v>
      </c>
      <c r="H88" s="67">
        <f t="shared" ref="H88:H96" si="5">E88*G88</f>
        <v>2.5</v>
      </c>
      <c r="I88" s="209">
        <v>5.7</v>
      </c>
      <c r="J88" s="210">
        <v>1.65</v>
      </c>
      <c r="K88" s="211">
        <v>32.6</v>
      </c>
      <c r="L88" s="212">
        <v>167.7</v>
      </c>
      <c r="M88" s="132" t="s">
        <v>104</v>
      </c>
      <c r="N88" s="132"/>
    </row>
    <row r="89" spans="1:14">
      <c r="A89" s="264">
        <v>2</v>
      </c>
      <c r="B89" s="266" t="s">
        <v>71</v>
      </c>
      <c r="C89" s="195">
        <v>150</v>
      </c>
      <c r="D89" s="213" t="s">
        <v>59</v>
      </c>
      <c r="E89" s="195">
        <v>5.0000000000000001E-3</v>
      </c>
      <c r="F89" s="195">
        <v>5.0000000000000001E-3</v>
      </c>
      <c r="G89" s="205">
        <v>955</v>
      </c>
      <c r="H89" s="206">
        <f t="shared" si="5"/>
        <v>4.7750000000000004</v>
      </c>
      <c r="I89" s="134"/>
      <c r="J89" s="135"/>
      <c r="K89" s="134"/>
      <c r="L89" s="134"/>
      <c r="M89" s="132"/>
      <c r="N89" s="132"/>
    </row>
    <row r="90" spans="1:14" ht="15.75" thickBot="1">
      <c r="A90" s="61"/>
      <c r="B90" s="195"/>
      <c r="C90" s="195"/>
      <c r="D90" s="72" t="s">
        <v>58</v>
      </c>
      <c r="E90" s="198">
        <v>2E-3</v>
      </c>
      <c r="F90" s="198">
        <v>2E-3</v>
      </c>
      <c r="G90" s="73">
        <v>17</v>
      </c>
      <c r="H90" s="231">
        <f t="shared" si="5"/>
        <v>3.4000000000000002E-2</v>
      </c>
      <c r="I90" s="164"/>
      <c r="J90" s="89"/>
      <c r="K90" s="164"/>
      <c r="L90" s="164"/>
      <c r="M90" s="132"/>
      <c r="N90" s="132"/>
    </row>
    <row r="91" spans="1:14" ht="21" customHeight="1">
      <c r="A91" s="81"/>
      <c r="B91" s="288"/>
      <c r="C91" s="82"/>
      <c r="D91" s="232" t="s">
        <v>78</v>
      </c>
      <c r="E91" s="260">
        <v>0.10299999999999999</v>
      </c>
      <c r="F91" s="82">
        <v>8.5000000000000006E-2</v>
      </c>
      <c r="G91" s="186">
        <v>40</v>
      </c>
      <c r="H91" s="284">
        <f t="shared" si="5"/>
        <v>4.12</v>
      </c>
      <c r="I91" s="286"/>
      <c r="J91" s="285"/>
      <c r="K91" s="286"/>
      <c r="L91" s="285"/>
      <c r="M91" s="286"/>
      <c r="N91" s="233"/>
    </row>
    <row r="92" spans="1:14" ht="30" customHeight="1">
      <c r="A92" s="4">
        <v>3</v>
      </c>
      <c r="B92" s="289" t="s">
        <v>122</v>
      </c>
      <c r="C92" s="4"/>
      <c r="D92" s="213" t="s">
        <v>64</v>
      </c>
      <c r="E92" s="265">
        <v>8.0000000000000002E-3</v>
      </c>
      <c r="F92" s="4">
        <v>8.0000000000000002E-3</v>
      </c>
      <c r="G92" s="205">
        <v>135</v>
      </c>
      <c r="H92" s="223">
        <f t="shared" si="5"/>
        <v>1.08</v>
      </c>
      <c r="I92" s="235">
        <v>1.5</v>
      </c>
      <c r="J92" s="228">
        <v>1.7</v>
      </c>
      <c r="K92" s="235">
        <v>7.2</v>
      </c>
      <c r="L92" s="228">
        <v>50.2</v>
      </c>
      <c r="M92" s="235" t="s">
        <v>125</v>
      </c>
      <c r="N92" s="234"/>
    </row>
    <row r="93" spans="1:14">
      <c r="A93" s="4"/>
      <c r="B93" s="289"/>
      <c r="C93" s="4">
        <v>100</v>
      </c>
      <c r="D93" s="213" t="s">
        <v>58</v>
      </c>
      <c r="E93" s="265">
        <v>1E-3</v>
      </c>
      <c r="F93" s="4">
        <v>1E-3</v>
      </c>
      <c r="G93" s="205">
        <v>17</v>
      </c>
      <c r="H93" s="223">
        <f t="shared" si="5"/>
        <v>1.7000000000000001E-2</v>
      </c>
      <c r="I93" s="235"/>
      <c r="J93" s="228"/>
      <c r="K93" s="235"/>
      <c r="L93" s="228"/>
      <c r="M93" s="235"/>
      <c r="N93" s="234"/>
    </row>
    <row r="94" spans="1:14">
      <c r="A94" s="4"/>
      <c r="B94" s="289"/>
      <c r="C94" s="4"/>
      <c r="D94" s="213" t="s">
        <v>44</v>
      </c>
      <c r="E94" s="265">
        <v>2E-3</v>
      </c>
      <c r="F94" s="4">
        <v>2E-3</v>
      </c>
      <c r="G94" s="205">
        <v>72</v>
      </c>
      <c r="H94" s="223">
        <f t="shared" si="5"/>
        <v>0.14400000000000002</v>
      </c>
      <c r="I94" s="235"/>
      <c r="J94" s="228"/>
      <c r="K94" s="235"/>
      <c r="L94" s="228"/>
      <c r="M94" s="235"/>
      <c r="N94" s="234"/>
    </row>
    <row r="95" spans="1:14">
      <c r="A95" s="4"/>
      <c r="B95" s="290"/>
      <c r="C95" s="4"/>
      <c r="D95" s="213" t="s">
        <v>49</v>
      </c>
      <c r="E95" s="265">
        <v>1.6E-2</v>
      </c>
      <c r="F95" s="4">
        <v>1.4E-2</v>
      </c>
      <c r="G95" s="205">
        <v>40</v>
      </c>
      <c r="H95" s="223">
        <f t="shared" si="5"/>
        <v>0.64</v>
      </c>
      <c r="I95" s="235"/>
      <c r="J95" s="228"/>
      <c r="K95" s="235"/>
      <c r="L95" s="228"/>
      <c r="M95" s="235"/>
      <c r="N95" s="234"/>
    </row>
    <row r="96" spans="1:14" ht="26.25" thickBot="1">
      <c r="A96" s="99"/>
      <c r="B96" s="291"/>
      <c r="C96" s="277"/>
      <c r="D96" s="227" t="s">
        <v>123</v>
      </c>
      <c r="E96" s="261">
        <v>1.6E-2</v>
      </c>
      <c r="F96" s="277">
        <v>1.4999999999999999E-2</v>
      </c>
      <c r="G96" s="191">
        <v>114</v>
      </c>
      <c r="H96" s="230">
        <f t="shared" si="5"/>
        <v>1.8240000000000001</v>
      </c>
      <c r="I96" s="261"/>
      <c r="J96" s="277"/>
      <c r="K96" s="261"/>
      <c r="L96" s="277"/>
      <c r="M96" s="261"/>
      <c r="N96" s="267"/>
    </row>
    <row r="97" spans="1:14" ht="30.75" customHeight="1" thickBot="1">
      <c r="A97" s="54">
        <v>4</v>
      </c>
      <c r="B97" s="63" t="s">
        <v>124</v>
      </c>
      <c r="C97" s="63">
        <v>60</v>
      </c>
      <c r="D97" s="227" t="s">
        <v>45</v>
      </c>
      <c r="E97" s="63">
        <v>0.06</v>
      </c>
      <c r="F97" s="63">
        <v>0.06</v>
      </c>
      <c r="G97" s="191">
        <v>50</v>
      </c>
      <c r="H97" s="140">
        <f t="shared" si="2"/>
        <v>3</v>
      </c>
      <c r="I97" s="108">
        <v>6.42</v>
      </c>
      <c r="J97" s="108">
        <v>2.7</v>
      </c>
      <c r="K97" s="108">
        <v>26.1</v>
      </c>
      <c r="L97" s="108">
        <v>164.4</v>
      </c>
      <c r="M97" s="108" t="s">
        <v>106</v>
      </c>
      <c r="N97" s="16"/>
    </row>
    <row r="98" spans="1:14" ht="15.75" thickBot="1">
      <c r="A98" s="334">
        <v>5</v>
      </c>
      <c r="B98" s="342" t="s">
        <v>55</v>
      </c>
      <c r="C98" s="342">
        <v>200</v>
      </c>
      <c r="D98" s="118"/>
      <c r="E98" s="58"/>
      <c r="F98" s="58"/>
      <c r="G98" s="127"/>
      <c r="H98" s="119"/>
      <c r="I98" s="80"/>
      <c r="J98" s="81"/>
      <c r="K98" s="80"/>
      <c r="L98" s="80"/>
      <c r="M98" s="80"/>
      <c r="N98" s="104"/>
    </row>
    <row r="99" spans="1:14" ht="15.75" thickBot="1">
      <c r="A99" s="331"/>
      <c r="B99" s="332"/>
      <c r="C99" s="332"/>
      <c r="D99" s="66" t="s">
        <v>54</v>
      </c>
      <c r="E99" s="65">
        <v>1E-3</v>
      </c>
      <c r="F99" s="65">
        <v>1E-3</v>
      </c>
      <c r="G99" s="67">
        <v>750</v>
      </c>
      <c r="H99" s="120">
        <f>G99*F99</f>
        <v>0.75</v>
      </c>
      <c r="I99" s="268">
        <v>0.2</v>
      </c>
      <c r="J99" s="108">
        <v>0</v>
      </c>
      <c r="K99" s="262">
        <v>14</v>
      </c>
      <c r="L99" s="108">
        <v>56</v>
      </c>
      <c r="M99" s="108" t="s">
        <v>105</v>
      </c>
      <c r="N99" s="105"/>
    </row>
    <row r="100" spans="1:14" ht="15.75" thickBot="1">
      <c r="A100" s="331"/>
      <c r="B100" s="332"/>
      <c r="C100" s="332"/>
      <c r="D100" s="66" t="s">
        <v>44</v>
      </c>
      <c r="E100" s="65">
        <v>1.4999999999999999E-2</v>
      </c>
      <c r="F100" s="65">
        <v>1.4999999999999999E-2</v>
      </c>
      <c r="G100" s="67">
        <v>72</v>
      </c>
      <c r="H100" s="120">
        <f>G100*F100</f>
        <v>1.08</v>
      </c>
      <c r="I100" s="83"/>
      <c r="J100" s="89"/>
      <c r="K100" s="83"/>
      <c r="L100" s="83"/>
      <c r="M100" s="83"/>
      <c r="N100" s="105"/>
    </row>
    <row r="101" spans="1:14" ht="15.75" thickBot="1">
      <c r="A101" s="54"/>
      <c r="B101" s="55"/>
      <c r="C101" s="55"/>
      <c r="D101" s="11"/>
      <c r="E101" s="55"/>
      <c r="F101" s="55"/>
      <c r="G101" s="12"/>
      <c r="H101" s="13"/>
      <c r="I101" s="108"/>
      <c r="J101" s="50"/>
      <c r="K101" s="108"/>
      <c r="L101" s="108"/>
      <c r="M101" s="108"/>
      <c r="N101" s="52"/>
    </row>
    <row r="102" spans="1:14" ht="15.75" thickBot="1">
      <c r="A102" s="348" t="s">
        <v>27</v>
      </c>
      <c r="B102" s="349"/>
      <c r="C102" s="349"/>
      <c r="D102" s="349"/>
      <c r="E102" s="349"/>
      <c r="F102" s="349"/>
      <c r="G102" s="349"/>
      <c r="H102" s="13">
        <f>SUM(H80:H101)</f>
        <v>75.304999999999993</v>
      </c>
      <c r="I102" s="108">
        <f>SUM(I80:I101)</f>
        <v>33.620000000000005</v>
      </c>
      <c r="J102" s="51">
        <f>SUM(J80:J101)</f>
        <v>17.39</v>
      </c>
      <c r="K102" s="108">
        <f>SUM(K80:K101)</f>
        <v>85.19</v>
      </c>
      <c r="L102" s="108">
        <f>SUM(L80:L101)</f>
        <v>639.29999999999995</v>
      </c>
      <c r="M102" s="108"/>
      <c r="N102" s="52"/>
    </row>
    <row r="118" spans="1:14" ht="13.5" customHeight="1" thickBot="1"/>
    <row r="119" spans="1:14">
      <c r="A119" s="334" t="s">
        <v>39</v>
      </c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3"/>
    </row>
    <row r="120" spans="1:14" ht="25.5">
      <c r="A120" s="60" t="s">
        <v>1</v>
      </c>
      <c r="B120" s="65"/>
      <c r="C120" s="65" t="s">
        <v>2</v>
      </c>
      <c r="D120" s="66" t="s">
        <v>3</v>
      </c>
      <c r="E120" s="65" t="s">
        <v>4</v>
      </c>
      <c r="F120" s="65" t="s">
        <v>5</v>
      </c>
      <c r="G120" s="67" t="s">
        <v>6</v>
      </c>
      <c r="H120" s="67" t="s">
        <v>7</v>
      </c>
      <c r="I120" s="65" t="s">
        <v>8</v>
      </c>
      <c r="J120" s="68" t="s">
        <v>9</v>
      </c>
      <c r="K120" s="65" t="s">
        <v>10</v>
      </c>
      <c r="L120" s="65" t="s">
        <v>11</v>
      </c>
      <c r="M120" s="65" t="s">
        <v>42</v>
      </c>
      <c r="N120" s="69" t="s">
        <v>13</v>
      </c>
    </row>
    <row r="121" spans="1:14" ht="15.75" thickBot="1">
      <c r="A121" s="70"/>
      <c r="B121" s="71" t="s">
        <v>14</v>
      </c>
      <c r="C121" s="71" t="s">
        <v>15</v>
      </c>
      <c r="D121" s="72"/>
      <c r="E121" s="71" t="s">
        <v>15</v>
      </c>
      <c r="F121" s="71" t="s">
        <v>15</v>
      </c>
      <c r="G121" s="73" t="s">
        <v>16</v>
      </c>
      <c r="H121" s="73" t="s">
        <v>17</v>
      </c>
      <c r="I121" s="71" t="s">
        <v>15</v>
      </c>
      <c r="J121" s="71" t="s">
        <v>15</v>
      </c>
      <c r="K121" s="71" t="s">
        <v>15</v>
      </c>
      <c r="L121" s="71" t="s">
        <v>15</v>
      </c>
      <c r="M121" s="71"/>
      <c r="N121" s="117"/>
    </row>
    <row r="122" spans="1:14" ht="25.5">
      <c r="A122" s="334">
        <v>1</v>
      </c>
      <c r="B122" s="336" t="s">
        <v>34</v>
      </c>
      <c r="C122" s="339" t="s">
        <v>109</v>
      </c>
      <c r="D122" s="75" t="s">
        <v>62</v>
      </c>
      <c r="E122" s="214">
        <v>0.17199999999999999</v>
      </c>
      <c r="F122" s="58">
        <v>0.10299999999999999</v>
      </c>
      <c r="G122" s="127">
        <v>180</v>
      </c>
      <c r="H122" s="119">
        <f>G122*E122</f>
        <v>30.959999999999997</v>
      </c>
      <c r="I122" s="80"/>
      <c r="J122" s="80"/>
      <c r="K122" s="80"/>
      <c r="L122" s="80"/>
      <c r="M122" s="80"/>
      <c r="N122" s="80" t="s">
        <v>108</v>
      </c>
    </row>
    <row r="123" spans="1:14">
      <c r="A123" s="331"/>
      <c r="B123" s="337"/>
      <c r="C123" s="340"/>
      <c r="D123" s="84" t="s">
        <v>50</v>
      </c>
      <c r="E123" s="275">
        <v>5.0000000000000001E-3</v>
      </c>
      <c r="F123" s="272">
        <v>5.0000000000000001E-3</v>
      </c>
      <c r="G123" s="67">
        <v>30</v>
      </c>
      <c r="H123" s="120">
        <f t="shared" ref="H123" si="6">G123*E123</f>
        <v>0.15</v>
      </c>
      <c r="I123" s="83"/>
      <c r="J123" s="83"/>
      <c r="K123" s="83"/>
      <c r="L123" s="83"/>
      <c r="M123" s="83"/>
      <c r="N123" s="83"/>
    </row>
    <row r="124" spans="1:14">
      <c r="A124" s="331"/>
      <c r="B124" s="337"/>
      <c r="C124" s="340"/>
      <c r="D124" s="84" t="s">
        <v>67</v>
      </c>
      <c r="E124" s="197">
        <v>3.0000000000000001E-3</v>
      </c>
      <c r="F124" s="65">
        <v>3.0000000000000001E-3</v>
      </c>
      <c r="G124" s="67">
        <v>17</v>
      </c>
      <c r="H124" s="120">
        <f t="shared" ref="H124:H136" si="7">G124*E124</f>
        <v>5.1000000000000004E-2</v>
      </c>
      <c r="I124" s="83">
        <v>11.97</v>
      </c>
      <c r="J124" s="83">
        <v>9.6300000000000008</v>
      </c>
      <c r="K124" s="83">
        <v>1.71</v>
      </c>
      <c r="L124" s="83">
        <v>141.84</v>
      </c>
      <c r="M124" s="83" t="s">
        <v>126</v>
      </c>
      <c r="N124" s="83"/>
    </row>
    <row r="125" spans="1:14">
      <c r="A125" s="331"/>
      <c r="B125" s="337"/>
      <c r="C125" s="340"/>
      <c r="D125" s="84" t="s">
        <v>21</v>
      </c>
      <c r="E125" s="197">
        <v>0.01</v>
      </c>
      <c r="F125" s="65">
        <v>8.9999999999999993E-3</v>
      </c>
      <c r="G125" s="67">
        <v>45</v>
      </c>
      <c r="H125" s="120">
        <f t="shared" si="7"/>
        <v>0.45</v>
      </c>
      <c r="I125" s="83"/>
      <c r="J125" s="83"/>
      <c r="K125" s="83"/>
      <c r="L125" s="83"/>
      <c r="M125" s="83"/>
      <c r="N125" s="83"/>
    </row>
    <row r="126" spans="1:14">
      <c r="A126" s="331"/>
      <c r="B126" s="337"/>
      <c r="C126" s="340"/>
      <c r="D126" s="84" t="s">
        <v>44</v>
      </c>
      <c r="E126" s="197">
        <v>1E-3</v>
      </c>
      <c r="F126" s="65">
        <v>1E-3</v>
      </c>
      <c r="G126" s="67">
        <v>72</v>
      </c>
      <c r="H126" s="120">
        <f t="shared" si="7"/>
        <v>7.2000000000000008E-2</v>
      </c>
      <c r="I126" s="83"/>
      <c r="J126" s="83"/>
      <c r="K126" s="83"/>
      <c r="L126" s="83"/>
      <c r="M126" s="83"/>
      <c r="N126" s="83"/>
    </row>
    <row r="127" spans="1:14">
      <c r="A127" s="331"/>
      <c r="B127" s="337"/>
      <c r="C127" s="340"/>
      <c r="D127" s="84" t="s">
        <v>49</v>
      </c>
      <c r="E127" s="197">
        <v>8.0000000000000002E-3</v>
      </c>
      <c r="F127" s="65">
        <v>7.0000000000000001E-3</v>
      </c>
      <c r="G127" s="67">
        <v>40</v>
      </c>
      <c r="H127" s="120">
        <f t="shared" si="7"/>
        <v>0.32</v>
      </c>
      <c r="I127" s="83"/>
      <c r="J127" s="83"/>
      <c r="K127" s="83"/>
      <c r="L127" s="83"/>
      <c r="M127" s="83"/>
      <c r="N127" s="83"/>
    </row>
    <row r="128" spans="1:14">
      <c r="A128" s="331"/>
      <c r="B128" s="337"/>
      <c r="C128" s="340"/>
      <c r="D128" s="84" t="s">
        <v>24</v>
      </c>
      <c r="E128" s="197">
        <v>5.0000000000000001E-3</v>
      </c>
      <c r="F128" s="65">
        <v>5.0000000000000001E-3</v>
      </c>
      <c r="G128" s="67">
        <v>285</v>
      </c>
      <c r="H128" s="120">
        <f t="shared" si="7"/>
        <v>1.425</v>
      </c>
      <c r="I128" s="83"/>
      <c r="J128" s="83"/>
      <c r="K128" s="83"/>
      <c r="L128" s="83"/>
      <c r="M128" s="83"/>
      <c r="N128" s="83"/>
    </row>
    <row r="129" spans="1:14" ht="15.75" thickBot="1">
      <c r="A129" s="346"/>
      <c r="B129" s="347"/>
      <c r="C129" s="345"/>
      <c r="D129" s="95" t="s">
        <v>23</v>
      </c>
      <c r="E129" s="47">
        <v>0.01</v>
      </c>
      <c r="F129" s="124">
        <v>0.01</v>
      </c>
      <c r="G129" s="160">
        <v>135</v>
      </c>
      <c r="H129" s="125">
        <f t="shared" si="7"/>
        <v>1.35</v>
      </c>
      <c r="I129" s="15"/>
      <c r="J129" s="15"/>
      <c r="K129" s="15"/>
      <c r="L129" s="15"/>
      <c r="M129" s="15"/>
      <c r="N129" s="15"/>
    </row>
    <row r="130" spans="1:14">
      <c r="A130" s="334">
        <v>2</v>
      </c>
      <c r="B130" s="342" t="s">
        <v>66</v>
      </c>
      <c r="C130" s="339">
        <v>150</v>
      </c>
      <c r="D130" s="75" t="s">
        <v>66</v>
      </c>
      <c r="E130" s="214">
        <v>5.2999999999999999E-2</v>
      </c>
      <c r="F130" s="58">
        <v>5.2999999999999999E-2</v>
      </c>
      <c r="G130" s="127">
        <v>38</v>
      </c>
      <c r="H130" s="119">
        <f t="shared" si="7"/>
        <v>2.0139999999999998</v>
      </c>
      <c r="I130" s="80"/>
      <c r="J130" s="80"/>
      <c r="K130" s="80"/>
      <c r="L130" s="80"/>
      <c r="M130" s="80"/>
      <c r="N130" s="80"/>
    </row>
    <row r="131" spans="1:14">
      <c r="A131" s="331"/>
      <c r="B131" s="332"/>
      <c r="C131" s="340"/>
      <c r="D131" s="84" t="s">
        <v>59</v>
      </c>
      <c r="E131" s="197">
        <v>7.0000000000000001E-3</v>
      </c>
      <c r="F131" s="65">
        <v>7.0000000000000001E-3</v>
      </c>
      <c r="G131" s="67">
        <v>955</v>
      </c>
      <c r="H131" s="120">
        <f t="shared" si="7"/>
        <v>6.6850000000000005</v>
      </c>
      <c r="I131" s="134">
        <v>6</v>
      </c>
      <c r="J131" s="135">
        <v>1.35</v>
      </c>
      <c r="K131" s="134">
        <v>38.200000000000003</v>
      </c>
      <c r="L131" s="134">
        <v>180.3</v>
      </c>
      <c r="M131" s="132" t="s">
        <v>117</v>
      </c>
      <c r="N131" s="83"/>
    </row>
    <row r="132" spans="1:14" ht="15.75" thickBot="1">
      <c r="A132" s="346"/>
      <c r="B132" s="344"/>
      <c r="C132" s="345"/>
      <c r="D132" s="95" t="s">
        <v>67</v>
      </c>
      <c r="E132" s="47">
        <v>2E-3</v>
      </c>
      <c r="F132" s="124">
        <v>2E-3</v>
      </c>
      <c r="G132" s="160">
        <v>17</v>
      </c>
      <c r="H132" s="125">
        <f t="shared" si="7"/>
        <v>3.4000000000000002E-2</v>
      </c>
      <c r="I132" s="15"/>
      <c r="J132" s="15"/>
      <c r="K132" s="15"/>
      <c r="L132" s="15"/>
      <c r="M132" s="15"/>
      <c r="N132" s="15"/>
    </row>
    <row r="133" spans="1:14" ht="34.5" customHeight="1" thickBot="1">
      <c r="A133" s="48">
        <v>4</v>
      </c>
      <c r="B133" s="216" t="s">
        <v>124</v>
      </c>
      <c r="C133" s="217">
        <v>60</v>
      </c>
      <c r="D133" s="218" t="s">
        <v>127</v>
      </c>
      <c r="E133" s="214">
        <v>0.06</v>
      </c>
      <c r="F133" s="58">
        <v>0.06</v>
      </c>
      <c r="G133" s="127">
        <v>50</v>
      </c>
      <c r="H133" s="119">
        <f t="shared" si="7"/>
        <v>3</v>
      </c>
      <c r="I133" s="108">
        <v>6.42</v>
      </c>
      <c r="J133" s="108">
        <v>2.7</v>
      </c>
      <c r="K133" s="108">
        <v>26.1</v>
      </c>
      <c r="L133" s="108">
        <v>164.4</v>
      </c>
      <c r="M133" s="108" t="s">
        <v>106</v>
      </c>
      <c r="N133" s="80"/>
    </row>
    <row r="134" spans="1:14" ht="15.75" thickBot="1">
      <c r="A134" s="185"/>
      <c r="B134" s="342" t="s">
        <v>55</v>
      </c>
      <c r="C134" s="342" t="s">
        <v>70</v>
      </c>
      <c r="D134" s="118" t="s">
        <v>54</v>
      </c>
      <c r="E134" s="58">
        <v>1E-3</v>
      </c>
      <c r="F134" s="58">
        <v>1E-3</v>
      </c>
      <c r="G134" s="127">
        <v>750</v>
      </c>
      <c r="H134" s="119">
        <f t="shared" si="7"/>
        <v>0.75</v>
      </c>
      <c r="I134" s="77"/>
      <c r="J134" s="77"/>
      <c r="K134" s="77"/>
      <c r="L134" s="76"/>
      <c r="M134" s="77"/>
      <c r="N134" s="77"/>
    </row>
    <row r="135" spans="1:14" ht="15.75" thickBot="1">
      <c r="A135" s="188">
        <v>5</v>
      </c>
      <c r="B135" s="332"/>
      <c r="C135" s="332"/>
      <c r="D135" s="66" t="s">
        <v>44</v>
      </c>
      <c r="E135" s="65">
        <v>1.4999999999999999E-2</v>
      </c>
      <c r="F135" s="65">
        <v>1.4999999999999999E-2</v>
      </c>
      <c r="G135" s="67">
        <v>72</v>
      </c>
      <c r="H135" s="120">
        <f t="shared" si="7"/>
        <v>1.08</v>
      </c>
      <c r="I135" s="268">
        <v>0.2</v>
      </c>
      <c r="J135" s="108">
        <v>0</v>
      </c>
      <c r="K135" s="262">
        <v>14</v>
      </c>
      <c r="L135" s="108">
        <v>56</v>
      </c>
      <c r="M135" s="108" t="s">
        <v>105</v>
      </c>
      <c r="N135" s="83"/>
    </row>
    <row r="136" spans="1:14" ht="32.25" customHeight="1" thickBot="1">
      <c r="A136" s="54">
        <v>6</v>
      </c>
      <c r="B136" s="55" t="s">
        <v>95</v>
      </c>
      <c r="C136" s="219">
        <v>30</v>
      </c>
      <c r="D136" s="220" t="s">
        <v>95</v>
      </c>
      <c r="E136" s="53">
        <v>0.03</v>
      </c>
      <c r="F136" s="55">
        <v>0.03</v>
      </c>
      <c r="G136" s="12">
        <v>500</v>
      </c>
      <c r="H136" s="13">
        <f t="shared" si="7"/>
        <v>15</v>
      </c>
      <c r="I136" s="108">
        <v>0.42</v>
      </c>
      <c r="J136" s="108">
        <v>2.67</v>
      </c>
      <c r="K136" s="108">
        <v>22.47</v>
      </c>
      <c r="L136" s="108">
        <v>108.5</v>
      </c>
      <c r="M136" s="108" t="s">
        <v>128</v>
      </c>
      <c r="N136" s="108"/>
    </row>
    <row r="137" spans="1:14" ht="32.25" customHeight="1" thickBot="1">
      <c r="A137" s="306" t="s">
        <v>81</v>
      </c>
      <c r="B137" s="302"/>
      <c r="C137" s="302"/>
      <c r="D137" s="302"/>
      <c r="E137" s="302"/>
      <c r="F137" s="302"/>
      <c r="G137" s="302"/>
      <c r="H137" s="140">
        <f>SUM(H122:H136)</f>
        <v>63.340999999999994</v>
      </c>
      <c r="I137" s="107">
        <f>SUM(I123:I136)</f>
        <v>25.01</v>
      </c>
      <c r="J137" s="107">
        <f>SUM(J122:J136)</f>
        <v>16.350000000000001</v>
      </c>
      <c r="K137" s="107">
        <f>SUM(K123:K136)</f>
        <v>102.48</v>
      </c>
      <c r="L137" s="107">
        <f>SUM(L122:L136)</f>
        <v>651.04</v>
      </c>
      <c r="M137" s="15"/>
      <c r="N137" s="15"/>
    </row>
    <row r="155" spans="1:14" ht="15.75" thickBot="1"/>
    <row r="156" spans="1:14">
      <c r="A156" s="334" t="s">
        <v>40</v>
      </c>
      <c r="B156" s="342"/>
      <c r="C156" s="342"/>
      <c r="D156" s="342"/>
      <c r="E156" s="342"/>
      <c r="F156" s="342"/>
      <c r="G156" s="342"/>
      <c r="H156" s="342"/>
      <c r="I156" s="342"/>
      <c r="J156" s="342"/>
      <c r="K156" s="342"/>
      <c r="L156" s="342"/>
      <c r="M156" s="342"/>
      <c r="N156" s="343"/>
    </row>
    <row r="157" spans="1:14" ht="25.5">
      <c r="A157" s="60" t="s">
        <v>1</v>
      </c>
      <c r="B157" s="65"/>
      <c r="C157" s="65" t="s">
        <v>2</v>
      </c>
      <c r="D157" s="66" t="s">
        <v>3</v>
      </c>
      <c r="E157" s="65" t="s">
        <v>4</v>
      </c>
      <c r="F157" s="65" t="s">
        <v>5</v>
      </c>
      <c r="G157" s="67" t="s">
        <v>6</v>
      </c>
      <c r="H157" s="67" t="s">
        <v>7</v>
      </c>
      <c r="I157" s="65" t="s">
        <v>8</v>
      </c>
      <c r="J157" s="68" t="s">
        <v>9</v>
      </c>
      <c r="K157" s="65" t="s">
        <v>10</v>
      </c>
      <c r="L157" s="65" t="s">
        <v>11</v>
      </c>
      <c r="M157" s="65" t="s">
        <v>42</v>
      </c>
      <c r="N157" s="69" t="s">
        <v>13</v>
      </c>
    </row>
    <row r="158" spans="1:14" ht="15.75" thickBot="1">
      <c r="A158" s="70"/>
      <c r="B158" s="71" t="s">
        <v>14</v>
      </c>
      <c r="C158" s="71" t="s">
        <v>15</v>
      </c>
      <c r="D158" s="72"/>
      <c r="E158" s="71" t="s">
        <v>15</v>
      </c>
      <c r="F158" s="71" t="s">
        <v>15</v>
      </c>
      <c r="G158" s="73" t="s">
        <v>16</v>
      </c>
      <c r="H158" s="73" t="s">
        <v>17</v>
      </c>
      <c r="I158" s="71" t="s">
        <v>15</v>
      </c>
      <c r="J158" s="71" t="s">
        <v>15</v>
      </c>
      <c r="K158" s="71" t="s">
        <v>15</v>
      </c>
      <c r="L158" s="71" t="s">
        <v>15</v>
      </c>
      <c r="M158" s="71"/>
      <c r="N158" s="117"/>
    </row>
    <row r="159" spans="1:14" ht="25.5">
      <c r="A159" s="334">
        <v>1</v>
      </c>
      <c r="B159" s="336" t="s">
        <v>93</v>
      </c>
      <c r="C159" s="339" t="s">
        <v>109</v>
      </c>
      <c r="D159" s="75" t="s">
        <v>46</v>
      </c>
      <c r="E159" s="57">
        <v>0.12</v>
      </c>
      <c r="F159" s="58">
        <v>0.09</v>
      </c>
      <c r="G159" s="127">
        <v>420</v>
      </c>
      <c r="H159" s="181">
        <f>G159*E159</f>
        <v>50.4</v>
      </c>
      <c r="I159" s="80"/>
      <c r="J159" s="80"/>
      <c r="K159" s="80"/>
      <c r="L159" s="81"/>
      <c r="M159" s="80"/>
      <c r="N159" s="104" t="s">
        <v>108</v>
      </c>
    </row>
    <row r="160" spans="1:14">
      <c r="A160" s="331"/>
      <c r="B160" s="337"/>
      <c r="C160" s="340"/>
      <c r="D160" s="84" t="s">
        <v>19</v>
      </c>
      <c r="E160" s="60">
        <v>3.0000000000000001E-3</v>
      </c>
      <c r="F160" s="65">
        <v>3.0000000000000001E-3</v>
      </c>
      <c r="G160" s="67">
        <v>17</v>
      </c>
      <c r="H160" s="183">
        <f t="shared" ref="H160:H175" si="8">G160*E160</f>
        <v>5.1000000000000004E-2</v>
      </c>
      <c r="I160" s="83"/>
      <c r="J160" s="83"/>
      <c r="K160" s="83"/>
      <c r="L160" s="89"/>
      <c r="M160" s="83"/>
      <c r="N160" s="105"/>
    </row>
    <row r="161" spans="1:14">
      <c r="A161" s="331"/>
      <c r="B161" s="337"/>
      <c r="C161" s="340"/>
      <c r="D161" s="84" t="s">
        <v>45</v>
      </c>
      <c r="E161" s="60">
        <v>0.01</v>
      </c>
      <c r="F161" s="65">
        <v>0.01</v>
      </c>
      <c r="G161" s="67">
        <v>50</v>
      </c>
      <c r="H161" s="183">
        <f t="shared" si="8"/>
        <v>0.5</v>
      </c>
      <c r="I161" s="83"/>
      <c r="J161" s="83"/>
      <c r="K161" s="83"/>
      <c r="L161" s="89"/>
      <c r="M161" s="83"/>
      <c r="N161" s="105"/>
    </row>
    <row r="162" spans="1:14">
      <c r="A162" s="331"/>
      <c r="B162" s="337"/>
      <c r="C162" s="340"/>
      <c r="D162" s="84" t="s">
        <v>21</v>
      </c>
      <c r="E162" s="60">
        <v>8.0000000000000002E-3</v>
      </c>
      <c r="F162" s="65">
        <v>6.0000000000000001E-3</v>
      </c>
      <c r="G162" s="67">
        <v>45</v>
      </c>
      <c r="H162" s="183">
        <f t="shared" si="8"/>
        <v>0.36</v>
      </c>
      <c r="I162" s="83">
        <v>19.8</v>
      </c>
      <c r="J162" s="83">
        <v>11.34</v>
      </c>
      <c r="K162" s="83">
        <v>5.29</v>
      </c>
      <c r="L162" s="89">
        <v>201</v>
      </c>
      <c r="M162" s="83" t="s">
        <v>112</v>
      </c>
      <c r="N162" s="105"/>
    </row>
    <row r="163" spans="1:14">
      <c r="A163" s="331"/>
      <c r="B163" s="337"/>
      <c r="C163" s="340"/>
      <c r="D163" s="84" t="s">
        <v>94</v>
      </c>
      <c r="E163" s="60">
        <v>5.0000000000000001E-3</v>
      </c>
      <c r="F163" s="65">
        <v>5.0000000000000001E-3</v>
      </c>
      <c r="G163" s="67">
        <v>30</v>
      </c>
      <c r="H163" s="183">
        <f t="shared" si="8"/>
        <v>0.15</v>
      </c>
      <c r="I163" s="83"/>
      <c r="J163" s="83"/>
      <c r="K163" s="83"/>
      <c r="L163" s="89"/>
      <c r="M163" s="83"/>
      <c r="N163" s="105"/>
    </row>
    <row r="164" spans="1:14">
      <c r="A164" s="331"/>
      <c r="B164" s="337"/>
      <c r="C164" s="340"/>
      <c r="D164" s="84" t="s">
        <v>60</v>
      </c>
      <c r="E164" s="60">
        <v>0.01</v>
      </c>
      <c r="F164" s="65">
        <v>0.01</v>
      </c>
      <c r="G164" s="67">
        <v>237</v>
      </c>
      <c r="H164" s="183">
        <f t="shared" si="8"/>
        <v>2.37</v>
      </c>
      <c r="I164" s="83"/>
      <c r="J164" s="83"/>
      <c r="K164" s="83"/>
      <c r="L164" s="89"/>
      <c r="M164" s="83"/>
      <c r="N164" s="105"/>
    </row>
    <row r="165" spans="1:14">
      <c r="A165" s="331"/>
      <c r="B165" s="337"/>
      <c r="C165" s="340"/>
      <c r="D165" s="84" t="s">
        <v>82</v>
      </c>
      <c r="E165" s="60">
        <v>5.0000000000000001E-3</v>
      </c>
      <c r="F165" s="65">
        <v>4.0000000000000001E-3</v>
      </c>
      <c r="G165" s="67">
        <v>167</v>
      </c>
      <c r="H165" s="183">
        <f t="shared" si="8"/>
        <v>0.83499999999999996</v>
      </c>
      <c r="I165" s="83"/>
      <c r="J165" s="83"/>
      <c r="K165" s="83"/>
      <c r="L165" s="89"/>
      <c r="M165" s="83"/>
      <c r="N165" s="105"/>
    </row>
    <row r="166" spans="1:14">
      <c r="A166" s="331"/>
      <c r="B166" s="337"/>
      <c r="C166" s="340"/>
      <c r="D166" s="84" t="s">
        <v>23</v>
      </c>
      <c r="E166" s="60">
        <v>5.0000000000000001E-3</v>
      </c>
      <c r="F166" s="65">
        <v>5.0000000000000001E-3</v>
      </c>
      <c r="G166" s="67">
        <v>135</v>
      </c>
      <c r="H166" s="183">
        <f t="shared" si="8"/>
        <v>0.67500000000000004</v>
      </c>
      <c r="I166" s="83"/>
      <c r="J166" s="83"/>
      <c r="K166" s="83"/>
      <c r="L166" s="89"/>
      <c r="M166" s="83"/>
      <c r="N166" s="105"/>
    </row>
    <row r="167" spans="1:14" ht="15.75" thickBot="1">
      <c r="A167" s="331"/>
      <c r="B167" s="337"/>
      <c r="C167" s="340"/>
      <c r="D167" s="84" t="s">
        <v>22</v>
      </c>
      <c r="E167" s="59">
        <v>0.27</v>
      </c>
      <c r="F167" s="124"/>
      <c r="G167" s="160"/>
      <c r="H167" s="184">
        <f t="shared" si="8"/>
        <v>0</v>
      </c>
      <c r="I167" s="83"/>
      <c r="J167" s="83"/>
      <c r="K167" s="83"/>
      <c r="L167" s="89"/>
      <c r="M167" s="83"/>
      <c r="N167" s="105"/>
    </row>
    <row r="168" spans="1:14">
      <c r="A168" s="334">
        <v>2</v>
      </c>
      <c r="B168" s="342" t="s">
        <v>75</v>
      </c>
      <c r="C168" s="339">
        <v>150</v>
      </c>
      <c r="D168" s="75" t="s">
        <v>48</v>
      </c>
      <c r="E168" s="214">
        <v>0.18</v>
      </c>
      <c r="F168" s="58">
        <v>0.16</v>
      </c>
      <c r="G168" s="127">
        <v>50</v>
      </c>
      <c r="H168" s="79">
        <f t="shared" si="8"/>
        <v>9</v>
      </c>
      <c r="I168" s="80"/>
      <c r="J168" s="80"/>
      <c r="K168" s="80"/>
      <c r="L168" s="81"/>
      <c r="M168" s="80"/>
      <c r="N168" s="104"/>
    </row>
    <row r="169" spans="1:14">
      <c r="A169" s="331"/>
      <c r="B169" s="332"/>
      <c r="C169" s="340"/>
      <c r="D169" s="84" t="s">
        <v>59</v>
      </c>
      <c r="E169" s="197">
        <v>4.0000000000000001E-3</v>
      </c>
      <c r="F169" s="65">
        <v>4.0000000000000001E-3</v>
      </c>
      <c r="G169" s="67">
        <v>955</v>
      </c>
      <c r="H169" s="88">
        <f t="shared" si="8"/>
        <v>3.8200000000000003</v>
      </c>
      <c r="I169" s="83">
        <v>3.15</v>
      </c>
      <c r="J169" s="83">
        <v>6.9</v>
      </c>
      <c r="K169" s="83">
        <v>12.75</v>
      </c>
      <c r="L169" s="89">
        <v>122.55</v>
      </c>
      <c r="M169" s="83" t="s">
        <v>129</v>
      </c>
      <c r="N169" s="105"/>
    </row>
    <row r="170" spans="1:14">
      <c r="A170" s="335"/>
      <c r="B170" s="350"/>
      <c r="C170" s="341"/>
      <c r="D170" s="90" t="s">
        <v>20</v>
      </c>
      <c r="E170" s="200">
        <v>0.03</v>
      </c>
      <c r="F170" s="71">
        <v>0.03</v>
      </c>
      <c r="G170" s="73">
        <v>70</v>
      </c>
      <c r="H170" s="94">
        <f t="shared" si="8"/>
        <v>2.1</v>
      </c>
      <c r="I170" s="83"/>
      <c r="J170" s="83"/>
      <c r="K170" s="83"/>
      <c r="L170" s="89"/>
      <c r="M170" s="83"/>
      <c r="N170" s="105"/>
    </row>
    <row r="171" spans="1:14" ht="15.75" thickBot="1">
      <c r="A171" s="346"/>
      <c r="B171" s="344"/>
      <c r="C171" s="345"/>
      <c r="D171" s="90" t="s">
        <v>19</v>
      </c>
      <c r="E171" s="200">
        <v>2E-3</v>
      </c>
      <c r="F171" s="71">
        <v>2E-3</v>
      </c>
      <c r="G171" s="73">
        <v>17</v>
      </c>
      <c r="H171" s="94">
        <f t="shared" si="8"/>
        <v>3.4000000000000002E-2</v>
      </c>
      <c r="I171" s="83"/>
      <c r="J171" s="83"/>
      <c r="K171" s="83"/>
      <c r="L171" s="89"/>
      <c r="M171" s="83"/>
      <c r="N171" s="16"/>
    </row>
    <row r="172" spans="1:14" ht="26.25" customHeight="1" thickBot="1">
      <c r="A172" s="57">
        <v>4</v>
      </c>
      <c r="B172" s="58" t="s">
        <v>124</v>
      </c>
      <c r="C172" s="136">
        <v>60</v>
      </c>
      <c r="D172" s="220" t="s">
        <v>127</v>
      </c>
      <c r="E172" s="53">
        <v>0.06</v>
      </c>
      <c r="F172" s="55">
        <v>0.06</v>
      </c>
      <c r="G172" s="12">
        <v>50</v>
      </c>
      <c r="H172" s="221">
        <f t="shared" si="8"/>
        <v>3</v>
      </c>
      <c r="I172" s="108">
        <v>6.42</v>
      </c>
      <c r="J172" s="108">
        <v>2.7</v>
      </c>
      <c r="K172" s="108">
        <v>26.1</v>
      </c>
      <c r="L172" s="108">
        <v>164.4</v>
      </c>
      <c r="M172" s="108" t="s">
        <v>106</v>
      </c>
      <c r="N172" s="104"/>
    </row>
    <row r="173" spans="1:14">
      <c r="A173" s="334">
        <v>5</v>
      </c>
      <c r="B173" s="342" t="s">
        <v>76</v>
      </c>
      <c r="C173" s="339" t="s">
        <v>70</v>
      </c>
      <c r="D173" s="75" t="s">
        <v>76</v>
      </c>
      <c r="E173" s="214">
        <v>4.0000000000000001E-3</v>
      </c>
      <c r="F173" s="58">
        <v>4.0000000000000001E-3</v>
      </c>
      <c r="G173" s="127">
        <v>1000</v>
      </c>
      <c r="H173" s="79">
        <f t="shared" si="8"/>
        <v>4</v>
      </c>
      <c r="I173" s="80"/>
      <c r="J173" s="80"/>
      <c r="K173" s="80"/>
      <c r="L173" s="81"/>
      <c r="M173" s="80"/>
      <c r="N173" s="104"/>
    </row>
    <row r="174" spans="1:14">
      <c r="A174" s="327"/>
      <c r="B174" s="325"/>
      <c r="C174" s="354"/>
      <c r="D174" s="114" t="s">
        <v>20</v>
      </c>
      <c r="E174" s="222">
        <v>0.1</v>
      </c>
      <c r="F174" s="195">
        <v>0.1</v>
      </c>
      <c r="G174" s="205">
        <v>70</v>
      </c>
      <c r="H174" s="223">
        <f t="shared" si="8"/>
        <v>7</v>
      </c>
      <c r="I174" s="171">
        <v>7</v>
      </c>
      <c r="J174" s="102">
        <v>4.5999999999999996</v>
      </c>
      <c r="K174" s="155">
        <v>19.399999999999999</v>
      </c>
      <c r="L174" s="102">
        <v>154</v>
      </c>
      <c r="M174" s="155" t="s">
        <v>113</v>
      </c>
      <c r="N174" s="105"/>
    </row>
    <row r="175" spans="1:14" ht="15.75" thickBot="1">
      <c r="A175" s="331"/>
      <c r="B175" s="332"/>
      <c r="C175" s="340"/>
      <c r="D175" s="84" t="s">
        <v>44</v>
      </c>
      <c r="E175" s="60">
        <v>1.4999999999999999E-2</v>
      </c>
      <c r="F175" s="65">
        <v>1.4999999999999999E-2</v>
      </c>
      <c r="G175" s="67">
        <v>72</v>
      </c>
      <c r="H175" s="183">
        <f t="shared" si="8"/>
        <v>1.08</v>
      </c>
      <c r="I175" s="83"/>
      <c r="J175" s="83"/>
      <c r="K175" s="83"/>
      <c r="L175" s="89"/>
      <c r="M175" s="83"/>
      <c r="N175" s="105"/>
    </row>
    <row r="176" spans="1:14" ht="30.75" customHeight="1" thickBot="1">
      <c r="A176" s="348" t="s">
        <v>27</v>
      </c>
      <c r="B176" s="349"/>
      <c r="C176" s="349"/>
      <c r="D176" s="349"/>
      <c r="E176" s="302"/>
      <c r="F176" s="302"/>
      <c r="G176" s="302"/>
      <c r="H176" s="140">
        <f>SUM(H159:H175)</f>
        <v>85.375</v>
      </c>
      <c r="I176" s="108">
        <f>SUM(I159:I175)</f>
        <v>36.369999999999997</v>
      </c>
      <c r="J176" s="108">
        <f>SUM(J159:J175)</f>
        <v>25.54</v>
      </c>
      <c r="K176" s="108">
        <f>SUM(K159:K175)</f>
        <v>63.54</v>
      </c>
      <c r="L176" s="51">
        <f>SUM(L159:L175)</f>
        <v>641.95000000000005</v>
      </c>
      <c r="M176" s="108"/>
      <c r="N176" s="52"/>
    </row>
    <row r="177" spans="2:14" ht="15.75" thickBot="1"/>
    <row r="178" spans="2:14">
      <c r="B178" s="40"/>
      <c r="C178" s="26"/>
      <c r="D178" s="25"/>
      <c r="E178" s="26"/>
      <c r="F178" s="26"/>
      <c r="G178" s="27"/>
      <c r="H178" s="27"/>
      <c r="I178" s="26"/>
      <c r="J178" s="26"/>
      <c r="K178" s="26"/>
      <c r="L178" s="26"/>
      <c r="M178" s="26"/>
      <c r="N178" s="41"/>
    </row>
    <row r="179" spans="2:14" ht="15.75">
      <c r="B179" s="31" t="s">
        <v>88</v>
      </c>
      <c r="C179" s="21"/>
      <c r="D179" s="44"/>
      <c r="E179" s="21"/>
      <c r="F179" s="21"/>
      <c r="G179" s="45"/>
      <c r="H179" s="45">
        <f>H176+H137+H102+H60+H22</f>
        <v>401.78499999999997</v>
      </c>
      <c r="I179" s="45">
        <f>I176+I137+I102+I60+I22</f>
        <v>146.74</v>
      </c>
      <c r="J179" s="45">
        <f>J176+J137+J102+J60+J22</f>
        <v>90.929999999999993</v>
      </c>
      <c r="K179" s="45">
        <f>K176+K137+K102+K60+K22</f>
        <v>494.40999999999997</v>
      </c>
      <c r="L179" s="45">
        <f>L176+L137+L102+L60+L22</f>
        <v>3414.5899999999997</v>
      </c>
      <c r="M179" s="21"/>
      <c r="N179" s="42"/>
    </row>
    <row r="180" spans="2:14" ht="15.75">
      <c r="B180" s="31" t="s">
        <v>96</v>
      </c>
      <c r="C180" s="21" t="s">
        <v>97</v>
      </c>
      <c r="D180" s="44"/>
      <c r="E180" s="21"/>
      <c r="F180" s="21"/>
      <c r="G180" s="45"/>
      <c r="H180" s="45">
        <f>H179/5</f>
        <v>80.356999999999999</v>
      </c>
      <c r="I180" s="45">
        <f t="shared" ref="I180:L180" si="9">I179/5</f>
        <v>29.348000000000003</v>
      </c>
      <c r="J180" s="45">
        <f t="shared" si="9"/>
        <v>18.186</v>
      </c>
      <c r="K180" s="45">
        <f t="shared" si="9"/>
        <v>98.881999999999991</v>
      </c>
      <c r="L180" s="45">
        <f t="shared" si="9"/>
        <v>682.91799999999989</v>
      </c>
      <c r="M180" s="21"/>
      <c r="N180" s="42"/>
    </row>
    <row r="181" spans="2:14" ht="15.75" thickBot="1">
      <c r="B181" s="32"/>
      <c r="C181" s="33"/>
      <c r="D181" s="34"/>
      <c r="E181" s="33"/>
      <c r="F181" s="33"/>
      <c r="G181" s="35"/>
      <c r="H181" s="35"/>
      <c r="I181" s="33"/>
      <c r="J181" s="33"/>
      <c r="K181" s="33"/>
      <c r="L181" s="33"/>
      <c r="M181" s="33"/>
      <c r="N181" s="43"/>
    </row>
  </sheetData>
  <mergeCells count="44">
    <mergeCell ref="A137:G137"/>
    <mergeCell ref="C98:C100"/>
    <mergeCell ref="A119:N119"/>
    <mergeCell ref="A159:A167"/>
    <mergeCell ref="B159:B167"/>
    <mergeCell ref="C159:C167"/>
    <mergeCell ref="B134:B135"/>
    <mergeCell ref="C134:C135"/>
    <mergeCell ref="A130:A132"/>
    <mergeCell ref="C122:C129"/>
    <mergeCell ref="A176:G176"/>
    <mergeCell ref="A173:A175"/>
    <mergeCell ref="B173:B175"/>
    <mergeCell ref="C173:C175"/>
    <mergeCell ref="B168:B171"/>
    <mergeCell ref="C168:C171"/>
    <mergeCell ref="A168:A171"/>
    <mergeCell ref="A22:G22"/>
    <mergeCell ref="A42:N42"/>
    <mergeCell ref="A45:A52"/>
    <mergeCell ref="B45:B52"/>
    <mergeCell ref="C45:C52"/>
    <mergeCell ref="A57:A58"/>
    <mergeCell ref="B57:B58"/>
    <mergeCell ref="C57:C58"/>
    <mergeCell ref="A60:G60"/>
    <mergeCell ref="B98:B100"/>
    <mergeCell ref="A98:A100"/>
    <mergeCell ref="A7:N7"/>
    <mergeCell ref="A10:A16"/>
    <mergeCell ref="B10:B16"/>
    <mergeCell ref="C10:C16"/>
    <mergeCell ref="A156:N156"/>
    <mergeCell ref="A77:N77"/>
    <mergeCell ref="A80:A87"/>
    <mergeCell ref="B80:B87"/>
    <mergeCell ref="C80:C87"/>
    <mergeCell ref="B130:B132"/>
    <mergeCell ref="C130:C132"/>
    <mergeCell ref="A122:A129"/>
    <mergeCell ref="B122:B129"/>
    <mergeCell ref="A19:A20"/>
    <mergeCell ref="B19:B20"/>
    <mergeCell ref="A102:G102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Маргарита</cp:lastModifiedBy>
  <cp:lastPrinted>2024-03-25T07:51:21Z</cp:lastPrinted>
  <dcterms:created xsi:type="dcterms:W3CDTF">2020-12-01T13:53:22Z</dcterms:created>
  <dcterms:modified xsi:type="dcterms:W3CDTF">2024-10-23T05:53:26Z</dcterms:modified>
</cp:coreProperties>
</file>