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S39" i="1" l="1"/>
  <c r="U26" i="1" l="1"/>
  <c r="U25" i="1" l="1"/>
  <c r="U38" i="1"/>
  <c r="U37" i="1"/>
  <c r="S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M9" i="1" l="1"/>
  <c r="N10" i="1" s="1"/>
</calcChain>
</file>

<file path=xl/sharedStrings.xml><?xml version="1.0" encoding="utf-8"?>
<sst xmlns="http://schemas.openxmlformats.org/spreadsheetml/2006/main" count="110" uniqueCount="86">
  <si>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</si>
  <si>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</si>
  <si>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</si>
  <si>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</si>
  <si>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</si>
  <si>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</si>
  <si>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</si>
  <si>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</si>
  <si>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</si>
  <si>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</si>
  <si>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</si>
  <si>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</si>
  <si>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</si>
  <si>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</si>
  <si>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</si>
  <si>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</si>
  <si>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</si>
  <si>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</si>
  <si>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</si>
  <si>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</si>
  <si>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</si>
  <si>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</si>
  <si>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</si>
  <si>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</si>
  <si>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</si>
  <si>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</si>
  <si>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</si>
  <si>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</si>
  <si>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</si>
  <si>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</si>
  <si>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</si>
  <si>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</si>
  <si>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</si>
  <si>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</si>
  <si>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</si>
  <si>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</si>
  <si>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</si>
  <si>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</si>
  <si>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</si>
  <si>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</si>
  <si>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</si>
  <si>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</si>
  <si>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</si>
  <si>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</si>
  <si>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</si>
  <si>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</si>
  <si>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</si>
  <si>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</si>
  <si>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</si>
  <si>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</si>
  <si>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</si>
  <si>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</si>
  <si>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</si>
  <si>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</si>
  <si>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</si>
  <si>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</si>
  <si>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</si>
  <si>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</si>
  <si>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</si>
  <si>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</si>
  <si>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</si>
  <si>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</si>
  <si>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</si>
  <si>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</si>
  <si>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</si>
  <si>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</si>
  <si>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</si>
  <si>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</si>
  <si>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</si>
  <si>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</si>
  <si>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</si>
  <si>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</si>
  <si>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</si>
  <si>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</si>
  <si>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</si>
  <si>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</si>
  <si>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</si>
  <si>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</si>
  <si>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</si>
  <si>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0,07</t>
  </si>
  <si>
    <t>22.10.2024г</t>
  </si>
  <si>
    <t>0,0002</t>
  </si>
  <si>
    <t>№16</t>
  </si>
  <si>
    <t>слив.</t>
  </si>
  <si>
    <t>0,00683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</si>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</sst>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16" zoomScale="80" zoomScaleNormal="80" workbookViewId="0">
      <selection activeCell="V21" sqref="V21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4" t="s">
        <v>63</v>
      </c>
      <c r="H1" s="144"/>
      <c r="I1" s="144"/>
      <c r="J1" s="144"/>
      <c r="K1" s="144"/>
      <c r="L1" s="144"/>
      <c r="M1" s="144"/>
      <c r="N1" s="66" t="s">
        <v>82</v>
      </c>
    </row>
    <row r="2" spans="2:21" ht="15" customHeight="1" x14ac:dyDescent="0.3">
      <c r="B2" s="1" t="s">
        <v>61</v>
      </c>
      <c r="C2" s="75" t="s">
        <v>1</v>
      </c>
      <c r="D2" s="75"/>
      <c r="E2" s="145" t="s">
        <v>58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72</v>
      </c>
      <c r="L4" s="1" t="s">
        <v>64</v>
      </c>
      <c r="R4" s="75" t="s">
        <v>7</v>
      </c>
      <c r="S4" s="75"/>
    </row>
    <row r="5" spans="2:21" ht="15" customHeight="1" x14ac:dyDescent="0.25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 x14ac:dyDescent="0.25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 x14ac:dyDescent="0.3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 x14ac:dyDescent="0.3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 x14ac:dyDescent="0.3">
      <c r="B9" s="127"/>
      <c r="C9" s="128"/>
      <c r="D9" s="129">
        <v>55</v>
      </c>
      <c r="E9" s="130"/>
      <c r="F9" s="131">
        <v>121</v>
      </c>
      <c r="G9" s="132"/>
      <c r="H9" s="132"/>
      <c r="I9" s="132"/>
      <c r="J9" s="132"/>
      <c r="K9" s="133">
        <f>SUM(F9)*D9</f>
        <v>6655</v>
      </c>
      <c r="L9" s="82"/>
      <c r="M9" s="81">
        <f>SUM(S39)/O9</f>
        <v>59.361772151898734</v>
      </c>
      <c r="N9" s="82"/>
      <c r="O9" s="119">
        <v>79</v>
      </c>
      <c r="P9" s="120"/>
    </row>
    <row r="10" spans="2:21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M9*O9</f>
        <v>4689.58</v>
      </c>
      <c r="O10" s="81"/>
      <c r="P10" s="82"/>
    </row>
    <row r="11" spans="2:21" ht="19.5" thickBot="1" x14ac:dyDescent="0.3"/>
    <row r="12" spans="2:21" ht="21" customHeight="1" thickBot="1" x14ac:dyDescent="0.3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 x14ac:dyDescent="0.3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110.25" customHeight="1" thickBot="1" x14ac:dyDescent="0.3">
      <c r="B14" s="123"/>
      <c r="C14" s="124"/>
      <c r="D14" s="124"/>
      <c r="E14" s="110"/>
      <c r="F14" s="9" t="s">
        <v>28</v>
      </c>
      <c r="G14" s="118" t="s">
        <v>59</v>
      </c>
      <c r="H14" s="118"/>
      <c r="I14" s="118"/>
      <c r="J14" s="118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7"/>
      <c r="T14" s="110"/>
      <c r="U14" s="113"/>
    </row>
    <row r="15" spans="2:21" ht="15.75" customHeight="1" thickBot="1" x14ac:dyDescent="0.3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 x14ac:dyDescent="0.25">
      <c r="B16" s="93" t="s">
        <v>32</v>
      </c>
      <c r="C16" s="94"/>
      <c r="D16" s="15"/>
      <c r="E16" s="16"/>
      <c r="F16" s="17">
        <f>SUM(O9)</f>
        <v>79</v>
      </c>
      <c r="G16" s="95">
        <f>SUM(O9)</f>
        <v>79</v>
      </c>
      <c r="H16" s="96"/>
      <c r="I16" s="96"/>
      <c r="J16" s="97"/>
      <c r="K16" s="18">
        <f>SUM(O9)</f>
        <v>79</v>
      </c>
      <c r="L16" s="18">
        <f>SUM(O9)</f>
        <v>79</v>
      </c>
      <c r="M16" s="18">
        <f>SUM(O9)</f>
        <v>79</v>
      </c>
      <c r="N16" s="18">
        <f>SUM(O9)</f>
        <v>79</v>
      </c>
      <c r="O16" s="18">
        <f>SUM(O9)</f>
        <v>79</v>
      </c>
      <c r="P16" s="18">
        <f>SUM(O9)</f>
        <v>79</v>
      </c>
      <c r="Q16" s="18">
        <f>SUM(O9)</f>
        <v>79</v>
      </c>
      <c r="R16" s="19">
        <f>SUM(O9)</f>
        <v>79</v>
      </c>
      <c r="S16" s="20"/>
      <c r="T16" s="16"/>
      <c r="U16" s="21"/>
    </row>
    <row r="17" spans="1:23" ht="19.5" thickBot="1" x14ac:dyDescent="0.3">
      <c r="B17" s="98" t="s">
        <v>33</v>
      </c>
      <c r="C17" s="99"/>
      <c r="D17" s="22"/>
      <c r="E17" s="23" t="s">
        <v>34</v>
      </c>
      <c r="F17" s="12">
        <v>200</v>
      </c>
      <c r="G17" s="100">
        <v>200</v>
      </c>
      <c r="H17" s="100"/>
      <c r="I17" s="100"/>
      <c r="J17" s="100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101" t="s">
        <v>35</v>
      </c>
      <c r="C18" s="102"/>
      <c r="D18" s="28">
        <v>43</v>
      </c>
      <c r="E18" s="29" t="s">
        <v>36</v>
      </c>
      <c r="F18" s="30"/>
      <c r="G18" s="103"/>
      <c r="H18" s="104"/>
      <c r="I18" s="104"/>
      <c r="J18" s="105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4.3499999999999996</v>
      </c>
      <c r="U18" s="35">
        <f t="shared" ref="U18:U38" si="0">SUM(T18)*D18</f>
        <v>187.04999999999998</v>
      </c>
    </row>
    <row r="19" spans="1:23" x14ac:dyDescent="0.3">
      <c r="A19" s="1">
        <v>2</v>
      </c>
      <c r="B19" s="83" t="s">
        <v>69</v>
      </c>
      <c r="C19" s="84"/>
      <c r="D19" s="36">
        <v>52</v>
      </c>
      <c r="E19" s="37" t="s">
        <v>36</v>
      </c>
      <c r="F19" s="38"/>
      <c r="G19" s="85"/>
      <c r="H19" s="86"/>
      <c r="I19" s="86"/>
      <c r="J19" s="87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2.77</v>
      </c>
      <c r="U19" s="43">
        <f t="shared" si="0"/>
        <v>144.04</v>
      </c>
    </row>
    <row r="20" spans="1:23" x14ac:dyDescent="0.3">
      <c r="A20" s="1">
        <v>3</v>
      </c>
      <c r="B20" s="83" t="s">
        <v>37</v>
      </c>
      <c r="C20" s="84"/>
      <c r="D20" s="36">
        <v>25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7" si="1">SUM(F20:R20)</f>
        <v>7.0000000000000001E-3</v>
      </c>
      <c r="T20" s="42">
        <v>0.55000000000000004</v>
      </c>
      <c r="U20" s="43">
        <f t="shared" si="0"/>
        <v>13.750000000000002</v>
      </c>
    </row>
    <row r="21" spans="1:23" x14ac:dyDescent="0.3">
      <c r="A21" s="1">
        <v>4</v>
      </c>
      <c r="B21" s="83" t="s">
        <v>38</v>
      </c>
      <c r="C21" s="84"/>
      <c r="D21" s="36">
        <v>40</v>
      </c>
      <c r="E21" s="62" t="s">
        <v>73</v>
      </c>
      <c r="F21" s="38"/>
      <c r="G21" s="85"/>
      <c r="H21" s="86"/>
      <c r="I21" s="86"/>
      <c r="J21" s="87"/>
      <c r="K21" s="39"/>
      <c r="L21" s="39">
        <v>1.5E-3</v>
      </c>
      <c r="M21" s="39">
        <v>2E-3</v>
      </c>
      <c r="N21" s="39"/>
      <c r="O21" s="39"/>
      <c r="P21" s="39"/>
      <c r="Q21" s="39"/>
      <c r="R21" s="40"/>
      <c r="S21" s="41">
        <f t="shared" si="1"/>
        <v>3.5000000000000001E-3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83" t="s">
        <v>39</v>
      </c>
      <c r="C22" s="84"/>
      <c r="D22" s="36">
        <v>237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0.24</v>
      </c>
      <c r="U22" s="43">
        <f t="shared" si="0"/>
        <v>56.879999999999995</v>
      </c>
    </row>
    <row r="23" spans="1:23" x14ac:dyDescent="0.3">
      <c r="A23" s="1">
        <v>6</v>
      </c>
      <c r="B23" s="83" t="s">
        <v>40</v>
      </c>
      <c r="C23" s="84"/>
      <c r="D23" s="36">
        <v>135</v>
      </c>
      <c r="E23" s="65" t="s">
        <v>36</v>
      </c>
      <c r="F23" s="38"/>
      <c r="G23" s="85"/>
      <c r="H23" s="86"/>
      <c r="I23" s="86"/>
      <c r="J23" s="87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>
        <f t="shared" si="1"/>
        <v>9.0000000000000011E-3</v>
      </c>
      <c r="T23" s="42">
        <v>0.71</v>
      </c>
      <c r="U23" s="43">
        <f t="shared" si="0"/>
        <v>95.85</v>
      </c>
    </row>
    <row r="24" spans="1:23" x14ac:dyDescent="0.3">
      <c r="A24" s="1">
        <v>7</v>
      </c>
      <c r="B24" s="83" t="s">
        <v>42</v>
      </c>
      <c r="C24" s="84"/>
      <c r="D24" s="36">
        <v>43</v>
      </c>
      <c r="E24" s="37" t="s">
        <v>36</v>
      </c>
      <c r="F24" s="38"/>
      <c r="G24" s="85"/>
      <c r="H24" s="86"/>
      <c r="I24" s="86"/>
      <c r="J24" s="87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0.55000000000000004</v>
      </c>
      <c r="U24" s="43">
        <f t="shared" si="0"/>
        <v>23.650000000000002</v>
      </c>
    </row>
    <row r="25" spans="1:23" x14ac:dyDescent="0.3">
      <c r="A25" s="1">
        <v>8</v>
      </c>
      <c r="B25" s="67" t="s">
        <v>77</v>
      </c>
      <c r="C25" s="53"/>
      <c r="D25" s="36">
        <v>410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7.0000000000000007E-2</v>
      </c>
      <c r="N25" s="39"/>
      <c r="O25" s="39"/>
      <c r="P25" s="39"/>
      <c r="Q25" s="39"/>
      <c r="R25" s="57"/>
      <c r="S25" s="41" t="s">
        <v>79</v>
      </c>
      <c r="T25" s="42">
        <v>5.53</v>
      </c>
      <c r="U25" s="43">
        <f t="shared" si="0"/>
        <v>2267.3000000000002</v>
      </c>
    </row>
    <row r="26" spans="1:23" x14ac:dyDescent="0.3">
      <c r="A26" s="1">
        <v>9</v>
      </c>
      <c r="B26" s="69" t="s">
        <v>85</v>
      </c>
      <c r="C26" s="70" t="s">
        <v>83</v>
      </c>
      <c r="D26" s="28">
        <v>955</v>
      </c>
      <c r="E26" s="29" t="s">
        <v>36</v>
      </c>
      <c r="F26" s="30"/>
      <c r="G26" s="71"/>
      <c r="H26" s="72"/>
      <c r="I26" s="72"/>
      <c r="J26" s="73"/>
      <c r="K26" s="31">
        <v>5.0000000000000001E-3</v>
      </c>
      <c r="L26" s="31"/>
      <c r="M26" s="31"/>
      <c r="N26" s="31"/>
      <c r="O26" s="31"/>
      <c r="P26" s="31">
        <v>1.83E-3</v>
      </c>
      <c r="Q26" s="31"/>
      <c r="R26" s="32"/>
      <c r="S26" s="41" t="s">
        <v>84</v>
      </c>
      <c r="T26" s="34">
        <v>0.09</v>
      </c>
      <c r="U26" s="35">
        <f t="shared" si="0"/>
        <v>85.95</v>
      </c>
    </row>
    <row r="27" spans="1:23" x14ac:dyDescent="0.3">
      <c r="A27" s="1">
        <v>10</v>
      </c>
      <c r="B27" s="88" t="s">
        <v>43</v>
      </c>
      <c r="C27" s="89"/>
      <c r="D27" s="28">
        <v>866</v>
      </c>
      <c r="E27" s="29" t="s">
        <v>36</v>
      </c>
      <c r="F27" s="30"/>
      <c r="G27" s="90"/>
      <c r="H27" s="91"/>
      <c r="I27" s="91"/>
      <c r="J27" s="92"/>
      <c r="K27" s="31"/>
      <c r="L27" s="31"/>
      <c r="M27" s="31"/>
      <c r="N27" s="31"/>
      <c r="O27" s="31"/>
      <c r="P27" s="31"/>
      <c r="Q27" s="31"/>
      <c r="R27" s="32"/>
      <c r="S27" s="41"/>
      <c r="T27" s="34">
        <v>0.45</v>
      </c>
      <c r="U27" s="35">
        <f t="shared" si="0"/>
        <v>389.7</v>
      </c>
      <c r="W27" s="1" t="s">
        <v>75</v>
      </c>
    </row>
    <row r="28" spans="1:23" ht="15.75" customHeight="1" x14ac:dyDescent="0.3">
      <c r="A28" s="1">
        <v>11</v>
      </c>
      <c r="B28" s="83" t="s">
        <v>44</v>
      </c>
      <c r="C28" s="84"/>
      <c r="D28" s="36">
        <v>30</v>
      </c>
      <c r="E28" s="37" t="s">
        <v>36</v>
      </c>
      <c r="F28" s="38"/>
      <c r="G28" s="85"/>
      <c r="H28" s="86"/>
      <c r="I28" s="86"/>
      <c r="J28" s="87"/>
      <c r="K28" s="39"/>
      <c r="L28" s="39"/>
      <c r="M28" s="39">
        <v>5.0000000000000001E-3</v>
      </c>
      <c r="N28" s="39"/>
      <c r="O28" s="39"/>
      <c r="P28" s="39">
        <v>3.5000000000000003E-2</v>
      </c>
      <c r="Q28" s="39"/>
      <c r="R28" s="40"/>
      <c r="S28" s="41">
        <f t="shared" si="1"/>
        <v>0.04</v>
      </c>
      <c r="T28" s="42">
        <v>3.16</v>
      </c>
      <c r="U28" s="43">
        <f t="shared" si="0"/>
        <v>94.800000000000011</v>
      </c>
    </row>
    <row r="29" spans="1:23" x14ac:dyDescent="0.3">
      <c r="A29" s="1">
        <v>12</v>
      </c>
      <c r="B29" s="83" t="s">
        <v>78</v>
      </c>
      <c r="C29" s="84"/>
      <c r="D29" s="44">
        <v>39</v>
      </c>
      <c r="E29" s="37" t="s">
        <v>36</v>
      </c>
      <c r="F29" s="45"/>
      <c r="G29" s="85"/>
      <c r="H29" s="86"/>
      <c r="I29" s="86"/>
      <c r="J29" s="87"/>
      <c r="K29" s="39"/>
      <c r="L29" s="39"/>
      <c r="M29" s="39">
        <v>0.04</v>
      </c>
      <c r="N29" s="39"/>
      <c r="O29" s="39"/>
      <c r="P29" s="39"/>
      <c r="Q29" s="39"/>
      <c r="R29" s="40"/>
      <c r="S29" s="41">
        <f t="shared" si="1"/>
        <v>0.04</v>
      </c>
      <c r="T29" s="42">
        <v>3.16</v>
      </c>
      <c r="U29" s="43">
        <f t="shared" si="0"/>
        <v>123.24000000000001</v>
      </c>
    </row>
    <row r="30" spans="1:23" x14ac:dyDescent="0.3">
      <c r="A30" s="1">
        <v>13</v>
      </c>
      <c r="B30" s="83" t="s">
        <v>70</v>
      </c>
      <c r="C30" s="84"/>
      <c r="D30" s="36">
        <v>105</v>
      </c>
      <c r="E30" s="37" t="s">
        <v>36</v>
      </c>
      <c r="F30" s="38"/>
      <c r="G30" s="85"/>
      <c r="H30" s="86"/>
      <c r="I30" s="86"/>
      <c r="J30" s="87"/>
      <c r="K30" s="39"/>
      <c r="L30" s="39"/>
      <c r="M30" s="39"/>
      <c r="N30" s="39">
        <v>5.0000000000000001E-3</v>
      </c>
      <c r="O30" s="39"/>
      <c r="P30" s="39"/>
      <c r="Q30" s="39"/>
      <c r="R30" s="40"/>
      <c r="S30" s="41">
        <f t="shared" si="1"/>
        <v>5.0000000000000001E-3</v>
      </c>
      <c r="T30" s="42">
        <v>0.4</v>
      </c>
      <c r="U30" s="43">
        <f t="shared" si="0"/>
        <v>42</v>
      </c>
    </row>
    <row r="31" spans="1:23" x14ac:dyDescent="0.3">
      <c r="A31" s="1">
        <v>14</v>
      </c>
      <c r="B31" s="83" t="s">
        <v>45</v>
      </c>
      <c r="C31" s="84"/>
      <c r="D31" s="36">
        <v>73</v>
      </c>
      <c r="E31" s="37" t="s">
        <v>36</v>
      </c>
      <c r="F31" s="38"/>
      <c r="G31" s="85">
        <v>0.01</v>
      </c>
      <c r="H31" s="86"/>
      <c r="I31" s="86"/>
      <c r="J31" s="87"/>
      <c r="K31" s="39"/>
      <c r="L31" s="39"/>
      <c r="M31" s="39"/>
      <c r="N31" s="39">
        <v>0.01</v>
      </c>
      <c r="O31" s="39"/>
      <c r="P31" s="39">
        <v>5.0000000000000001E-3</v>
      </c>
      <c r="Q31" s="39">
        <v>0.01</v>
      </c>
      <c r="R31" s="40"/>
      <c r="S31" s="41">
        <f t="shared" si="1"/>
        <v>3.5000000000000003E-2</v>
      </c>
      <c r="T31" s="42">
        <v>2.77</v>
      </c>
      <c r="U31" s="43">
        <f t="shared" si="0"/>
        <v>202.21</v>
      </c>
    </row>
    <row r="32" spans="1:23" x14ac:dyDescent="0.3">
      <c r="A32" s="1">
        <v>15</v>
      </c>
      <c r="B32" s="83" t="s">
        <v>29</v>
      </c>
      <c r="C32" s="84"/>
      <c r="D32" s="36">
        <v>44</v>
      </c>
      <c r="E32" s="37" t="s">
        <v>36</v>
      </c>
      <c r="F32" s="38"/>
      <c r="G32" s="85"/>
      <c r="H32" s="86"/>
      <c r="I32" s="86"/>
      <c r="J32" s="87"/>
      <c r="K32" s="39">
        <v>0.03</v>
      </c>
      <c r="L32" s="39"/>
      <c r="M32" s="39">
        <v>3.5000000000000001E-3</v>
      </c>
      <c r="N32" s="39"/>
      <c r="O32" s="39">
        <v>0.05</v>
      </c>
      <c r="P32" s="39"/>
      <c r="Q32" s="39"/>
      <c r="R32" s="40"/>
      <c r="S32" s="41">
        <f t="shared" si="1"/>
        <v>8.3500000000000005E-2</v>
      </c>
      <c r="T32" s="42">
        <v>6.6</v>
      </c>
      <c r="U32" s="43">
        <f t="shared" si="0"/>
        <v>290.39999999999998</v>
      </c>
    </row>
    <row r="33" spans="1:23" x14ac:dyDescent="0.3">
      <c r="A33" s="1">
        <v>16</v>
      </c>
      <c r="B33" s="83" t="s">
        <v>46</v>
      </c>
      <c r="C33" s="84"/>
      <c r="D33" s="36">
        <v>70</v>
      </c>
      <c r="E33" s="37" t="s">
        <v>41</v>
      </c>
      <c r="F33" s="38">
        <v>0.05</v>
      </c>
      <c r="G33" s="85"/>
      <c r="H33" s="86"/>
      <c r="I33" s="86"/>
      <c r="J33" s="87"/>
      <c r="K33" s="39"/>
      <c r="L33" s="39"/>
      <c r="M33" s="39"/>
      <c r="N33" s="39"/>
      <c r="O33" s="39"/>
      <c r="P33" s="39">
        <v>1.32E-2</v>
      </c>
      <c r="Q33" s="39"/>
      <c r="R33" s="40"/>
      <c r="S33" s="41">
        <f t="shared" si="1"/>
        <v>6.3200000000000006E-2</v>
      </c>
      <c r="T33" s="42">
        <v>5</v>
      </c>
      <c r="U33" s="43">
        <f t="shared" si="0"/>
        <v>350</v>
      </c>
    </row>
    <row r="34" spans="1:23" x14ac:dyDescent="0.3">
      <c r="A34" s="1">
        <v>17</v>
      </c>
      <c r="B34" s="83" t="s">
        <v>47</v>
      </c>
      <c r="C34" s="84"/>
      <c r="D34" s="36">
        <v>9</v>
      </c>
      <c r="E34" s="63" t="s">
        <v>73</v>
      </c>
      <c r="F34" s="38"/>
      <c r="G34" s="85"/>
      <c r="H34" s="86"/>
      <c r="I34" s="86"/>
      <c r="J34" s="87"/>
      <c r="K34" s="39"/>
      <c r="L34" s="39"/>
      <c r="M34" s="39">
        <v>6.0000000000000001E-3</v>
      </c>
      <c r="N34" s="39"/>
      <c r="O34" s="39"/>
      <c r="P34" s="39">
        <v>5.0000000000000001E-3</v>
      </c>
      <c r="Q34" s="39"/>
      <c r="R34" s="40"/>
      <c r="S34" s="41">
        <f t="shared" si="1"/>
        <v>1.0999999999999999E-2</v>
      </c>
      <c r="T34" s="42">
        <v>14</v>
      </c>
      <c r="U34" s="43">
        <f t="shared" si="0"/>
        <v>126</v>
      </c>
    </row>
    <row r="35" spans="1:23" x14ac:dyDescent="0.3">
      <c r="A35" s="1">
        <v>18</v>
      </c>
      <c r="B35" s="76" t="s">
        <v>30</v>
      </c>
      <c r="C35" s="77"/>
      <c r="D35" s="46">
        <v>770</v>
      </c>
      <c r="E35" s="60" t="s">
        <v>36</v>
      </c>
      <c r="F35" s="47"/>
      <c r="G35" s="78">
        <v>2.0000000000000001E-4</v>
      </c>
      <c r="H35" s="79"/>
      <c r="I35" s="79"/>
      <c r="J35" s="80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64">
        <v>3.2000000000000001E-2</v>
      </c>
      <c r="U35" s="43">
        <f t="shared" si="0"/>
        <v>24.64</v>
      </c>
    </row>
    <row r="36" spans="1:23" x14ac:dyDescent="0.3">
      <c r="A36" s="1">
        <v>19</v>
      </c>
      <c r="B36" s="76" t="s">
        <v>31</v>
      </c>
      <c r="C36" s="77"/>
      <c r="D36" s="46">
        <v>19</v>
      </c>
      <c r="E36" s="37" t="s">
        <v>36</v>
      </c>
      <c r="F36" s="47"/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>
        <v>4.0000000000000001E-3</v>
      </c>
      <c r="S36" s="41">
        <f>SUM(F36:R36)</f>
        <v>4.0000000000000001E-3</v>
      </c>
      <c r="T36" s="48">
        <v>0.32</v>
      </c>
      <c r="U36" s="43">
        <f t="shared" si="0"/>
        <v>6.08</v>
      </c>
    </row>
    <row r="37" spans="1:23" x14ac:dyDescent="0.3">
      <c r="A37" s="1">
        <v>20</v>
      </c>
      <c r="B37" s="76" t="s">
        <v>48</v>
      </c>
      <c r="C37" s="77"/>
      <c r="D37" s="46">
        <v>50</v>
      </c>
      <c r="E37" s="37" t="s">
        <v>36</v>
      </c>
      <c r="F37" s="47">
        <v>0.02</v>
      </c>
      <c r="G37" s="78"/>
      <c r="H37" s="79"/>
      <c r="I37" s="79"/>
      <c r="J37" s="80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1.58</v>
      </c>
      <c r="U37" s="43">
        <f t="shared" si="0"/>
        <v>79</v>
      </c>
      <c r="W37" s="1" t="s">
        <v>74</v>
      </c>
    </row>
    <row r="38" spans="1:23" ht="19.5" thickBot="1" x14ac:dyDescent="0.35">
      <c r="A38" s="1">
        <v>21</v>
      </c>
      <c r="B38" s="76" t="s">
        <v>60</v>
      </c>
      <c r="C38" s="77"/>
      <c r="D38" s="46">
        <v>440</v>
      </c>
      <c r="E38" s="60" t="s">
        <v>36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81</v>
      </c>
      <c r="T38" s="64">
        <v>1.6E-2</v>
      </c>
      <c r="U38" s="43">
        <f t="shared" si="0"/>
        <v>7.04</v>
      </c>
    </row>
    <row r="39" spans="1:23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49</v>
      </c>
      <c r="S39" s="81">
        <f>U18+U19+U20+U21+U22+U23+U24+U25+U26+U27+U28+U29+U30+U31+U32+U33+U34+U35+U36+U37+U38</f>
        <v>4689.58</v>
      </c>
      <c r="T39" s="81"/>
      <c r="U39" s="82"/>
    </row>
    <row r="41" spans="1:23" ht="15" customHeight="1" x14ac:dyDescent="0.25">
      <c r="B41" s="75" t="s">
        <v>50</v>
      </c>
      <c r="C41" s="75"/>
      <c r="D41" s="75" t="s">
        <v>51</v>
      </c>
      <c r="E41" s="75"/>
      <c r="F41" s="75"/>
      <c r="G41" s="75" t="s">
        <v>52</v>
      </c>
      <c r="H41" s="75"/>
      <c r="I41" s="75"/>
      <c r="J41" s="75"/>
      <c r="K41" s="75"/>
      <c r="O41" s="1" t="s">
        <v>53</v>
      </c>
      <c r="P41" s="75" t="s">
        <v>5</v>
      </c>
      <c r="Q41" s="75"/>
      <c r="R41" s="75" t="s">
        <v>62</v>
      </c>
      <c r="S41" s="75"/>
    </row>
    <row r="43" spans="1:23" x14ac:dyDescent="0.3">
      <c r="B43" s="74" t="s">
        <v>54</v>
      </c>
      <c r="C43" s="74"/>
      <c r="D43" s="75" t="s">
        <v>51</v>
      </c>
      <c r="E43" s="75"/>
      <c r="F43" s="75"/>
      <c r="G43" s="75" t="s">
        <v>55</v>
      </c>
      <c r="H43" s="75"/>
      <c r="I43" s="75"/>
      <c r="J43" s="75"/>
      <c r="K43" s="75"/>
      <c r="O43" s="51" t="s">
        <v>56</v>
      </c>
      <c r="P43" s="75" t="s">
        <v>5</v>
      </c>
      <c r="Q43" s="75"/>
      <c r="R43" s="75" t="s">
        <v>57</v>
      </c>
      <c r="S43" s="75"/>
    </row>
  </sheetData>
  <sheetProtection formatCells="0"/>
  <protectedRanges>
    <protectedRange sqref="B38:R38 B18:R28 B29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5:C35"/>
    <mergeCell ref="G35:J35"/>
    <mergeCell ref="B36:C36"/>
    <mergeCell ref="G36:J36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2024-10-22T08:54:45Z</cp:lastPrinted>
  <dcterms:created xsi:type="dcterms:W3CDTF">2023-01-16T06:46:51Z</dcterms:created>
  <dcterms:modified xsi:type="dcterms:W3CDTF">2024-10-22T10:43:34Z</dcterms:modified>
</cp:coreProperties>
</file>