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S34" i="1" l="1"/>
  <c r="U19" i="1" l="1"/>
  <c r="U27" i="1" l="1"/>
  <c r="U26" i="1" l="1"/>
  <c r="U38" i="1"/>
  <c r="U37" i="1"/>
  <c r="S37" i="1"/>
  <c r="U36" i="1"/>
  <c r="S36" i="1"/>
  <c r="U35" i="1"/>
  <c r="S35" i="1"/>
  <c r="U34" i="1"/>
  <c r="U33" i="1"/>
  <c r="S33" i="1"/>
  <c r="U32" i="1"/>
  <c r="S32" i="1"/>
  <c r="U31" i="1"/>
  <c r="S31" i="1"/>
  <c r="U30" i="1"/>
  <c r="S30" i="1"/>
  <c r="U29" i="1"/>
  <c r="S29" i="1"/>
  <c r="U28" i="1"/>
  <c r="S28" i="1"/>
  <c r="U25" i="1"/>
  <c r="S25" i="1"/>
  <c r="U24" i="1"/>
  <c r="S24" i="1"/>
  <c r="U23" i="1"/>
  <c r="S23" i="1"/>
  <c r="U22" i="1"/>
  <c r="S22" i="1"/>
  <c r="U21" i="1"/>
  <c r="S21" i="1"/>
  <c r="U20" i="1"/>
  <c r="S20" i="1"/>
  <c r="U18" i="1"/>
  <c r="S18" i="1"/>
  <c r="R16" i="1"/>
  <c r="Q16" i="1"/>
  <c r="P16" i="1"/>
  <c r="O16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<sst xmlns="http://schemas.openxmlformats.org/spreadsheetml/2006/main" count="109" uniqueCount="84">
  <si>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</si>
  <si>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</si>
  <si>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</si>
  <si>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</si>
  <si>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</si>
  <si>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</si>
  <si>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</si>
  <si>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</si>
  <si>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</si>
  <si>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</si>
  <si>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</si>
  <si>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</si>
  <si>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</si>
  <si>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</si>
  <si>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</si>
  <si>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</si>
  <si>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</si>
  <si>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</si>
  <si>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</si>
  <si>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</si>
  <si>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</si>
  <si>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</si>
  <si>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</si>
  <si>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</si>
  <si>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</si>
  <si>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</si>
  <si>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</si>
  <si>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</si>
  <si>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</si>
  <si>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</si>
  <si>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</si>
  <si>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</si>
  <si>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</si>
  <si>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</si>
  <si>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</si>
  <si>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</si>
  <si>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</si>
  <si>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</si>
  <si>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</si>
  <si>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</si>
  <si>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</si>
  <si>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</si>
  <si>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</si>
  <si>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</si>
  <si>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</si>
  <si>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</si>
  <si>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</si>
  <si>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</si>
  <si>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</si>
  <si>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</si>
  <si>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</si>
  <si>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</si>
  <si>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</si>
  <si>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</si>
  <si>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</si>
  <si>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</si>
  <si>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</si>
  <si>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</si>
  <si>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</si>
  <si>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</si>
  <si>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</si>
  <si>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</si>
  <si>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</si>
  <si>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</si>
  <si>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</si>
  <si>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</si>
  <si>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Компот из сухофруктов</t>
  </si>
  <si>
    <t>Булочка</t>
  </si>
  <si>
    <t>Горох</t>
  </si>
  <si>
    <t>Сухофрукты</t>
  </si>
  <si>
    <t>75\75</t>
  </si>
  <si>
    <t>2 неделя</t>
  </si>
  <si>
    <t>шт</t>
  </si>
  <si>
    <t xml:space="preserve">   </t>
  </si>
  <si>
    <t>Котлеты куриные с отварными макаронами</t>
  </si>
  <si>
    <t>Филе</t>
  </si>
  <si>
    <t>Макароны</t>
  </si>
  <si>
    <t>слив.</t>
  </si>
  <si>
    <t>Масло</t>
  </si>
  <si>
    <t>№2</t>
  </si>
  <si>
    <t>03.12.2024г</t>
  </si>
  <si>
    <t>0,07</t>
  </si>
  <si>
    <t>0,0071</t>
  </si>
  <si>
    <t>0,000561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</si>
</sst>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="80" zoomScaleNormal="80" workbookViewId="0">
      <selection activeCell="Q23" sqref="Q23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85546875" style="1" customWidth="1"/>
    <col min="11" max="11" width="12.85546875" style="1" customWidth="1"/>
    <col min="12" max="12" width="13.7109375" style="1" customWidth="1"/>
    <col min="13" max="13" width="15.140625" style="1" customWidth="1"/>
    <col min="14" max="14" width="16.14062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62</v>
      </c>
      <c r="H1" s="74"/>
      <c r="I1" s="74"/>
      <c r="J1" s="74"/>
      <c r="K1" s="74"/>
      <c r="L1" s="74"/>
      <c r="M1" s="74"/>
      <c r="N1" s="66" t="s">
        <v>79</v>
      </c>
    </row>
    <row r="2" spans="2:21" ht="15" customHeight="1" x14ac:dyDescent="0.3">
      <c r="B2" s="1" t="s">
        <v>60</v>
      </c>
      <c r="C2" s="75" t="s">
        <v>1</v>
      </c>
      <c r="D2" s="75"/>
      <c r="E2" s="76" t="s">
        <v>57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80</v>
      </c>
      <c r="G4" s="2"/>
      <c r="H4" s="5"/>
      <c r="I4" s="2"/>
      <c r="J4" s="5"/>
      <c r="K4" s="58" t="s">
        <v>71</v>
      </c>
      <c r="L4" s="1" t="s">
        <v>63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118</v>
      </c>
      <c r="G9" s="109"/>
      <c r="H9" s="109"/>
      <c r="I9" s="109"/>
      <c r="J9" s="109"/>
      <c r="K9" s="110">
        <f>SUM(F9)*D9</f>
        <v>6490</v>
      </c>
      <c r="L9" s="100"/>
      <c r="M9" s="99">
        <f>SUM(S39)/O9</f>
        <v>60.823595505617988</v>
      </c>
      <c r="N9" s="100"/>
      <c r="O9" s="94">
        <v>89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M9*O9</f>
        <v>5413.3000000000011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110.25" customHeight="1" thickBot="1" x14ac:dyDescent="0.3">
      <c r="B14" s="86"/>
      <c r="C14" s="87"/>
      <c r="D14" s="87"/>
      <c r="E14" s="102"/>
      <c r="F14" s="9" t="s">
        <v>28</v>
      </c>
      <c r="G14" s="117" t="s">
        <v>58</v>
      </c>
      <c r="H14" s="117"/>
      <c r="I14" s="117"/>
      <c r="J14" s="117"/>
      <c r="K14" s="61" t="s">
        <v>64</v>
      </c>
      <c r="L14" s="61" t="s">
        <v>65</v>
      </c>
      <c r="M14" s="68" t="s">
        <v>74</v>
      </c>
      <c r="N14" s="61" t="s">
        <v>66</v>
      </c>
      <c r="O14" s="10" t="s">
        <v>29</v>
      </c>
      <c r="P14" s="61" t="s">
        <v>67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89</v>
      </c>
      <c r="G16" s="79">
        <f>SUM(O9)</f>
        <v>89</v>
      </c>
      <c r="H16" s="121"/>
      <c r="I16" s="121"/>
      <c r="J16" s="122"/>
      <c r="K16" s="18">
        <f>SUM(O9)</f>
        <v>89</v>
      </c>
      <c r="L16" s="18">
        <f>SUM(O9)</f>
        <v>89</v>
      </c>
      <c r="M16" s="18">
        <f>SUM(O9)</f>
        <v>89</v>
      </c>
      <c r="N16" s="18">
        <f>SUM(O9)</f>
        <v>89</v>
      </c>
      <c r="O16" s="18">
        <f>SUM(O9)</f>
        <v>89</v>
      </c>
      <c r="P16" s="18">
        <f>SUM(O9)</f>
        <v>89</v>
      </c>
      <c r="Q16" s="18">
        <f>SUM(O9)</f>
        <v>89</v>
      </c>
      <c r="R16" s="19">
        <f>SUM(O9)</f>
        <v>89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35</v>
      </c>
      <c r="L17" s="13">
        <v>200</v>
      </c>
      <c r="M17" s="59" t="s">
        <v>70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48</v>
      </c>
      <c r="E18" s="29" t="s">
        <v>36</v>
      </c>
      <c r="F18" s="30"/>
      <c r="G18" s="127"/>
      <c r="H18" s="128"/>
      <c r="I18" s="128"/>
      <c r="J18" s="12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4.9000000000000004</v>
      </c>
      <c r="U18" s="35">
        <f t="shared" ref="U18:U38" si="0">SUM(T18)*D18</f>
        <v>235.20000000000002</v>
      </c>
    </row>
    <row r="19" spans="1:21" x14ac:dyDescent="0.3">
      <c r="A19" s="1">
        <v>2</v>
      </c>
      <c r="B19" s="69" t="s">
        <v>68</v>
      </c>
      <c r="C19" s="70"/>
      <c r="D19" s="28">
        <v>52</v>
      </c>
      <c r="E19" s="29" t="s">
        <v>36</v>
      </c>
      <c r="F19" s="30"/>
      <c r="G19" s="71"/>
      <c r="H19" s="72"/>
      <c r="I19" s="72"/>
      <c r="J19" s="73"/>
      <c r="K19" s="31"/>
      <c r="L19" s="31"/>
      <c r="M19" s="31"/>
      <c r="N19" s="31"/>
      <c r="O19" s="31"/>
      <c r="P19" s="31"/>
      <c r="Q19" s="31"/>
      <c r="R19" s="32"/>
      <c r="S19" s="41"/>
      <c r="T19" s="34">
        <v>1.97</v>
      </c>
      <c r="U19" s="35">
        <f>T19*D19</f>
        <v>102.44</v>
      </c>
    </row>
    <row r="20" spans="1:21" x14ac:dyDescent="0.3">
      <c r="A20" s="1">
        <v>3</v>
      </c>
      <c r="B20" s="130" t="s">
        <v>68</v>
      </c>
      <c r="C20" s="131"/>
      <c r="D20" s="36">
        <v>55</v>
      </c>
      <c r="E20" s="37" t="s">
        <v>36</v>
      </c>
      <c r="F20" s="38"/>
      <c r="G20" s="132"/>
      <c r="H20" s="133"/>
      <c r="I20" s="133"/>
      <c r="J20" s="134"/>
      <c r="K20" s="39"/>
      <c r="L20" s="39">
        <v>3.5000000000000003E-2</v>
      </c>
      <c r="M20" s="39"/>
      <c r="N20" s="39"/>
      <c r="O20" s="39"/>
      <c r="P20" s="39"/>
      <c r="Q20" s="39"/>
      <c r="R20" s="40"/>
      <c r="S20" s="41">
        <f>SUM(F20:R20)</f>
        <v>3.5000000000000003E-2</v>
      </c>
      <c r="T20" s="42">
        <v>1.1499999999999999</v>
      </c>
      <c r="U20" s="43">
        <f t="shared" si="0"/>
        <v>63.249999999999993</v>
      </c>
    </row>
    <row r="21" spans="1:21" x14ac:dyDescent="0.3">
      <c r="A21" s="1">
        <v>4</v>
      </c>
      <c r="B21" s="130" t="s">
        <v>37</v>
      </c>
      <c r="C21" s="131"/>
      <c r="D21" s="36">
        <v>35</v>
      </c>
      <c r="E21" s="37" t="s">
        <v>36</v>
      </c>
      <c r="F21" s="38"/>
      <c r="G21" s="132"/>
      <c r="H21" s="133"/>
      <c r="I21" s="133"/>
      <c r="J21" s="134"/>
      <c r="K21" s="39"/>
      <c r="L21" s="39">
        <v>4.0000000000000001E-3</v>
      </c>
      <c r="M21" s="39">
        <v>3.0000000000000001E-3</v>
      </c>
      <c r="N21" s="39"/>
      <c r="O21" s="39"/>
      <c r="P21" s="39"/>
      <c r="Q21" s="39"/>
      <c r="R21" s="40"/>
      <c r="S21" s="41">
        <f t="shared" ref="S21:S37" si="1">SUM(F21:R21)</f>
        <v>7.0000000000000001E-3</v>
      </c>
      <c r="T21" s="42">
        <v>0.62</v>
      </c>
      <c r="U21" s="43">
        <f t="shared" si="0"/>
        <v>21.7</v>
      </c>
    </row>
    <row r="22" spans="1:21" x14ac:dyDescent="0.3">
      <c r="A22" s="1">
        <v>5</v>
      </c>
      <c r="B22" s="130" t="s">
        <v>38</v>
      </c>
      <c r="C22" s="131"/>
      <c r="D22" s="36">
        <v>314</v>
      </c>
      <c r="E22" s="62" t="s">
        <v>36</v>
      </c>
      <c r="F22" s="38"/>
      <c r="G22" s="132"/>
      <c r="H22" s="133"/>
      <c r="I22" s="133"/>
      <c r="J22" s="134"/>
      <c r="K22" s="39"/>
      <c r="L22" s="39">
        <v>1.14E-3</v>
      </c>
      <c r="M22" s="39">
        <v>2E-3</v>
      </c>
      <c r="N22" s="39"/>
      <c r="O22" s="39"/>
      <c r="P22" s="39"/>
      <c r="Q22" s="39"/>
      <c r="R22" s="40"/>
      <c r="S22" s="41">
        <f t="shared" si="1"/>
        <v>3.14E-3</v>
      </c>
      <c r="T22" s="42">
        <v>0.28000000000000003</v>
      </c>
      <c r="U22" s="43">
        <f t="shared" si="0"/>
        <v>87.92</v>
      </c>
    </row>
    <row r="23" spans="1:21" x14ac:dyDescent="0.3">
      <c r="A23" s="1">
        <v>6</v>
      </c>
      <c r="B23" s="130" t="s">
        <v>39</v>
      </c>
      <c r="C23" s="131"/>
      <c r="D23" s="36">
        <v>278</v>
      </c>
      <c r="E23" s="37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/>
      <c r="N23" s="39"/>
      <c r="O23" s="39"/>
      <c r="P23" s="39"/>
      <c r="Q23" s="39"/>
      <c r="R23" s="40"/>
      <c r="S23" s="41">
        <f t="shared" si="1"/>
        <v>3.0000000000000001E-3</v>
      </c>
      <c r="T23" s="42">
        <v>0.27</v>
      </c>
      <c r="U23" s="43">
        <f t="shared" si="0"/>
        <v>75.06</v>
      </c>
    </row>
    <row r="24" spans="1:21" x14ac:dyDescent="0.3">
      <c r="A24" s="1">
        <v>7</v>
      </c>
      <c r="B24" s="130" t="s">
        <v>40</v>
      </c>
      <c r="C24" s="131"/>
      <c r="D24" s="36">
        <v>145</v>
      </c>
      <c r="E24" s="65" t="s">
        <v>36</v>
      </c>
      <c r="F24" s="38"/>
      <c r="G24" s="132"/>
      <c r="H24" s="133"/>
      <c r="I24" s="133"/>
      <c r="J24" s="134"/>
      <c r="K24" s="39"/>
      <c r="L24" s="39">
        <v>2E-3</v>
      </c>
      <c r="M24" s="39">
        <v>3.0000000000000001E-3</v>
      </c>
      <c r="N24" s="39"/>
      <c r="O24" s="39"/>
      <c r="P24" s="39">
        <v>1E-3</v>
      </c>
      <c r="Q24" s="39"/>
      <c r="R24" s="40"/>
      <c r="S24" s="41">
        <f t="shared" si="1"/>
        <v>6.0000000000000001E-3</v>
      </c>
      <c r="T24" s="42">
        <v>0.53</v>
      </c>
      <c r="U24" s="43">
        <f t="shared" si="0"/>
        <v>76.850000000000009</v>
      </c>
    </row>
    <row r="25" spans="1:21" x14ac:dyDescent="0.3">
      <c r="A25" s="1">
        <v>8</v>
      </c>
      <c r="B25" s="130" t="s">
        <v>42</v>
      </c>
      <c r="C25" s="131"/>
      <c r="D25" s="36">
        <v>35</v>
      </c>
      <c r="E25" s="37" t="s">
        <v>36</v>
      </c>
      <c r="F25" s="38"/>
      <c r="G25" s="132"/>
      <c r="H25" s="133"/>
      <c r="I25" s="133"/>
      <c r="J25" s="134"/>
      <c r="K25" s="39"/>
      <c r="L25" s="39">
        <v>4.0000000000000001E-3</v>
      </c>
      <c r="M25" s="39">
        <v>3.0000000000000001E-3</v>
      </c>
      <c r="N25" s="39"/>
      <c r="O25" s="39"/>
      <c r="P25" s="39"/>
      <c r="Q25" s="39"/>
      <c r="R25" s="40"/>
      <c r="S25" s="41">
        <f>SUM(F25:R25)</f>
        <v>7.0000000000000001E-3</v>
      </c>
      <c r="T25" s="42">
        <v>0.62</v>
      </c>
      <c r="U25" s="43">
        <f t="shared" si="0"/>
        <v>21.7</v>
      </c>
    </row>
    <row r="26" spans="1:21" x14ac:dyDescent="0.3">
      <c r="A26" s="1">
        <v>9</v>
      </c>
      <c r="B26" s="67" t="s">
        <v>75</v>
      </c>
      <c r="C26" s="53"/>
      <c r="D26" s="36">
        <v>410</v>
      </c>
      <c r="E26" s="52" t="s">
        <v>36</v>
      </c>
      <c r="F26" s="38"/>
      <c r="G26" s="54"/>
      <c r="H26" s="55"/>
      <c r="I26" s="55"/>
      <c r="J26" s="56"/>
      <c r="K26" s="39"/>
      <c r="L26" s="39"/>
      <c r="M26" s="39">
        <v>7.0000000000000007E-2</v>
      </c>
      <c r="N26" s="39"/>
      <c r="O26" s="39"/>
      <c r="P26" s="39"/>
      <c r="Q26" s="39"/>
      <c r="R26" s="57"/>
      <c r="S26" s="41" t="s">
        <v>81</v>
      </c>
      <c r="T26" s="42">
        <v>6.23</v>
      </c>
      <c r="U26" s="43">
        <f t="shared" si="0"/>
        <v>2554.3000000000002</v>
      </c>
    </row>
    <row r="27" spans="1:21" x14ac:dyDescent="0.3">
      <c r="A27" s="1">
        <v>10</v>
      </c>
      <c r="B27" s="69" t="s">
        <v>78</v>
      </c>
      <c r="C27" s="70" t="s">
        <v>77</v>
      </c>
      <c r="D27" s="28">
        <v>1045</v>
      </c>
      <c r="E27" s="29" t="s">
        <v>36</v>
      </c>
      <c r="F27" s="30"/>
      <c r="G27" s="71"/>
      <c r="H27" s="72"/>
      <c r="I27" s="72"/>
      <c r="J27" s="73"/>
      <c r="K27" s="31">
        <v>5.0000000000000001E-3</v>
      </c>
      <c r="L27" s="31"/>
      <c r="M27" s="31"/>
      <c r="N27" s="31"/>
      <c r="O27" s="31"/>
      <c r="P27" s="31">
        <v>2.0999999999999999E-3</v>
      </c>
      <c r="Q27" s="31"/>
      <c r="R27" s="32"/>
      <c r="S27" s="41" t="s">
        <v>82</v>
      </c>
      <c r="T27" s="34">
        <v>0.63</v>
      </c>
      <c r="U27" s="35">
        <f t="shared" si="0"/>
        <v>658.35</v>
      </c>
    </row>
    <row r="28" spans="1:21" ht="15.75" customHeight="1" x14ac:dyDescent="0.3">
      <c r="A28" s="1">
        <v>11</v>
      </c>
      <c r="B28" s="130" t="s">
        <v>43</v>
      </c>
      <c r="C28" s="131"/>
      <c r="D28" s="36">
        <v>31</v>
      </c>
      <c r="E28" s="37" t="s">
        <v>36</v>
      </c>
      <c r="F28" s="38"/>
      <c r="G28" s="132"/>
      <c r="H28" s="133"/>
      <c r="I28" s="133"/>
      <c r="J28" s="134"/>
      <c r="K28" s="39"/>
      <c r="L28" s="39"/>
      <c r="M28" s="39">
        <v>5.0000000000000001E-3</v>
      </c>
      <c r="N28" s="39"/>
      <c r="O28" s="39"/>
      <c r="P28" s="39">
        <v>3.5000000000000003E-2</v>
      </c>
      <c r="Q28" s="39"/>
      <c r="R28" s="40"/>
      <c r="S28" s="41">
        <f t="shared" si="1"/>
        <v>0.04</v>
      </c>
      <c r="T28" s="42">
        <v>3.56</v>
      </c>
      <c r="U28" s="43">
        <f t="shared" si="0"/>
        <v>110.36</v>
      </c>
    </row>
    <row r="29" spans="1:21" x14ac:dyDescent="0.3">
      <c r="A29" s="1">
        <v>12</v>
      </c>
      <c r="B29" s="130" t="s">
        <v>76</v>
      </c>
      <c r="C29" s="131"/>
      <c r="D29" s="44">
        <v>39</v>
      </c>
      <c r="E29" s="37" t="s">
        <v>36</v>
      </c>
      <c r="F29" s="45"/>
      <c r="G29" s="132"/>
      <c r="H29" s="133"/>
      <c r="I29" s="133"/>
      <c r="J29" s="134"/>
      <c r="K29" s="39"/>
      <c r="L29" s="39"/>
      <c r="M29" s="39">
        <v>0.04</v>
      </c>
      <c r="N29" s="39"/>
      <c r="O29" s="39"/>
      <c r="P29" s="39"/>
      <c r="Q29" s="39"/>
      <c r="R29" s="40"/>
      <c r="S29" s="41">
        <f t="shared" si="1"/>
        <v>0.04</v>
      </c>
      <c r="T29" s="42">
        <v>3.56</v>
      </c>
      <c r="U29" s="43">
        <f t="shared" si="0"/>
        <v>138.84</v>
      </c>
    </row>
    <row r="30" spans="1:21" x14ac:dyDescent="0.3">
      <c r="A30" s="1">
        <v>13</v>
      </c>
      <c r="B30" s="130" t="s">
        <v>69</v>
      </c>
      <c r="C30" s="131"/>
      <c r="D30" s="36">
        <v>105</v>
      </c>
      <c r="E30" s="37" t="s">
        <v>36</v>
      </c>
      <c r="F30" s="38"/>
      <c r="G30" s="132"/>
      <c r="H30" s="133"/>
      <c r="I30" s="133"/>
      <c r="J30" s="134"/>
      <c r="K30" s="39"/>
      <c r="L30" s="39"/>
      <c r="M30" s="39"/>
      <c r="N30" s="39">
        <v>5.0000000000000001E-3</v>
      </c>
      <c r="O30" s="39"/>
      <c r="P30" s="39"/>
      <c r="Q30" s="39"/>
      <c r="R30" s="40"/>
      <c r="S30" s="41">
        <f t="shared" si="1"/>
        <v>5.0000000000000001E-3</v>
      </c>
      <c r="T30" s="42">
        <v>0.45</v>
      </c>
      <c r="U30" s="43">
        <f t="shared" si="0"/>
        <v>47.25</v>
      </c>
    </row>
    <row r="31" spans="1:21" x14ac:dyDescent="0.3">
      <c r="A31" s="1">
        <v>14</v>
      </c>
      <c r="B31" s="130" t="s">
        <v>44</v>
      </c>
      <c r="C31" s="131"/>
      <c r="D31" s="36">
        <v>73</v>
      </c>
      <c r="E31" s="37" t="s">
        <v>36</v>
      </c>
      <c r="F31" s="38"/>
      <c r="G31" s="132">
        <v>0.01</v>
      </c>
      <c r="H31" s="133"/>
      <c r="I31" s="133"/>
      <c r="J31" s="134"/>
      <c r="K31" s="39"/>
      <c r="L31" s="39"/>
      <c r="M31" s="39"/>
      <c r="N31" s="39">
        <v>0.01</v>
      </c>
      <c r="O31" s="39"/>
      <c r="P31" s="39">
        <v>5.0000000000000001E-3</v>
      </c>
      <c r="Q31" s="39">
        <v>0.01</v>
      </c>
      <c r="R31" s="40"/>
      <c r="S31" s="41">
        <f t="shared" si="1"/>
        <v>3.5000000000000003E-2</v>
      </c>
      <c r="T31" s="42">
        <v>3.12</v>
      </c>
      <c r="U31" s="43">
        <f t="shared" si="0"/>
        <v>227.76000000000002</v>
      </c>
    </row>
    <row r="32" spans="1:21" x14ac:dyDescent="0.3">
      <c r="A32" s="1">
        <v>15</v>
      </c>
      <c r="B32" s="130" t="s">
        <v>29</v>
      </c>
      <c r="C32" s="131"/>
      <c r="D32" s="36">
        <v>46</v>
      </c>
      <c r="E32" s="37" t="s">
        <v>36</v>
      </c>
      <c r="F32" s="38"/>
      <c r="G32" s="132"/>
      <c r="H32" s="133"/>
      <c r="I32" s="133"/>
      <c r="J32" s="134"/>
      <c r="K32" s="39">
        <v>0.03</v>
      </c>
      <c r="L32" s="39"/>
      <c r="M32" s="39">
        <v>6.4999999999999997E-3</v>
      </c>
      <c r="N32" s="39"/>
      <c r="O32" s="39">
        <v>0.05</v>
      </c>
      <c r="P32" s="39"/>
      <c r="Q32" s="39"/>
      <c r="R32" s="40"/>
      <c r="S32" s="41">
        <f t="shared" si="1"/>
        <v>8.6499999999999994E-2</v>
      </c>
      <c r="T32" s="42">
        <v>7.7</v>
      </c>
      <c r="U32" s="43">
        <f t="shared" si="0"/>
        <v>354.2</v>
      </c>
    </row>
    <row r="33" spans="1:23" x14ac:dyDescent="0.3">
      <c r="A33" s="1">
        <v>16</v>
      </c>
      <c r="B33" s="130" t="s">
        <v>45</v>
      </c>
      <c r="C33" s="131"/>
      <c r="D33" s="36">
        <v>85</v>
      </c>
      <c r="E33" s="37" t="s">
        <v>41</v>
      </c>
      <c r="F33" s="38">
        <v>0.05</v>
      </c>
      <c r="G33" s="132"/>
      <c r="H33" s="133"/>
      <c r="I33" s="133"/>
      <c r="J33" s="134"/>
      <c r="K33" s="39"/>
      <c r="L33" s="39"/>
      <c r="M33" s="39"/>
      <c r="N33" s="39"/>
      <c r="O33" s="39"/>
      <c r="P33" s="39">
        <v>6.1999999999999998E-3</v>
      </c>
      <c r="Q33" s="39"/>
      <c r="R33" s="40"/>
      <c r="S33" s="41">
        <f t="shared" si="1"/>
        <v>5.62E-2</v>
      </c>
      <c r="T33" s="42">
        <v>5</v>
      </c>
      <c r="U33" s="43">
        <f t="shared" si="0"/>
        <v>425</v>
      </c>
    </row>
    <row r="34" spans="1:23" x14ac:dyDescent="0.3">
      <c r="A34" s="1">
        <v>17</v>
      </c>
      <c r="B34" s="130" t="s">
        <v>46</v>
      </c>
      <c r="C34" s="131"/>
      <c r="D34" s="36">
        <v>10</v>
      </c>
      <c r="E34" s="63" t="s">
        <v>72</v>
      </c>
      <c r="F34" s="38"/>
      <c r="G34" s="132"/>
      <c r="H34" s="133"/>
      <c r="I34" s="133"/>
      <c r="J34" s="134"/>
      <c r="K34" s="39"/>
      <c r="L34" s="39"/>
      <c r="M34" s="39">
        <v>6.0000000000000001E-3</v>
      </c>
      <c r="N34" s="39"/>
      <c r="O34" s="39"/>
      <c r="P34" s="39">
        <v>5.4999999999999997E-3</v>
      </c>
      <c r="Q34" s="39"/>
      <c r="R34" s="40"/>
      <c r="S34" s="41">
        <f t="shared" si="1"/>
        <v>1.15E-2</v>
      </c>
      <c r="T34" s="42">
        <v>17</v>
      </c>
      <c r="U34" s="43">
        <f t="shared" si="0"/>
        <v>170</v>
      </c>
    </row>
    <row r="35" spans="1:23" x14ac:dyDescent="0.3">
      <c r="A35" s="1">
        <v>18</v>
      </c>
      <c r="B35" s="135" t="s">
        <v>30</v>
      </c>
      <c r="C35" s="136"/>
      <c r="D35" s="46">
        <v>770</v>
      </c>
      <c r="E35" s="60" t="s">
        <v>36</v>
      </c>
      <c r="F35" s="47"/>
      <c r="G35" s="137">
        <v>2.0000000000000001E-4</v>
      </c>
      <c r="H35" s="138"/>
      <c r="I35" s="138"/>
      <c r="J35" s="139"/>
      <c r="K35" s="39"/>
      <c r="L35" s="39"/>
      <c r="M35" s="39"/>
      <c r="N35" s="39"/>
      <c r="O35" s="39"/>
      <c r="P35" s="39"/>
      <c r="Q35" s="39">
        <v>2.0000000000000001E-4</v>
      </c>
      <c r="R35" s="40"/>
      <c r="S35" s="41">
        <f t="shared" si="1"/>
        <v>4.0000000000000002E-4</v>
      </c>
      <c r="T35" s="64">
        <v>3.5999999999999997E-2</v>
      </c>
      <c r="U35" s="43">
        <f t="shared" si="0"/>
        <v>27.72</v>
      </c>
    </row>
    <row r="36" spans="1:23" x14ac:dyDescent="0.3">
      <c r="A36" s="1">
        <v>19</v>
      </c>
      <c r="B36" s="135" t="s">
        <v>31</v>
      </c>
      <c r="C36" s="136"/>
      <c r="D36" s="46">
        <v>19</v>
      </c>
      <c r="E36" s="37" t="s">
        <v>36</v>
      </c>
      <c r="F36" s="47"/>
      <c r="G36" s="137"/>
      <c r="H36" s="138"/>
      <c r="I36" s="138"/>
      <c r="J36" s="139"/>
      <c r="K36" s="39"/>
      <c r="L36" s="39"/>
      <c r="M36" s="39"/>
      <c r="N36" s="39"/>
      <c r="O36" s="39"/>
      <c r="P36" s="39"/>
      <c r="Q36" s="39"/>
      <c r="R36" s="40">
        <v>4.0000000000000001E-3</v>
      </c>
      <c r="S36" s="41">
        <f>SUM(F36:R36)</f>
        <v>4.0000000000000001E-3</v>
      </c>
      <c r="T36" s="48">
        <v>0.36</v>
      </c>
      <c r="U36" s="43">
        <f t="shared" si="0"/>
        <v>6.84</v>
      </c>
    </row>
    <row r="37" spans="1:23" x14ac:dyDescent="0.3">
      <c r="A37" s="1">
        <v>20</v>
      </c>
      <c r="B37" s="135" t="s">
        <v>47</v>
      </c>
      <c r="C37" s="136"/>
      <c r="D37" s="46">
        <v>50</v>
      </c>
      <c r="E37" s="37" t="s">
        <v>36</v>
      </c>
      <c r="F37" s="47">
        <v>0.02</v>
      </c>
      <c r="G37" s="137"/>
      <c r="H37" s="138"/>
      <c r="I37" s="138"/>
      <c r="J37" s="139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1.78</v>
      </c>
      <c r="U37" s="43">
        <f t="shared" si="0"/>
        <v>89</v>
      </c>
      <c r="W37" s="1" t="s">
        <v>73</v>
      </c>
    </row>
    <row r="38" spans="1:23" ht="19.5" thickBot="1" x14ac:dyDescent="0.35">
      <c r="A38" s="1">
        <v>21</v>
      </c>
      <c r="B38" s="135" t="s">
        <v>59</v>
      </c>
      <c r="C38" s="136"/>
      <c r="D38" s="46">
        <v>440</v>
      </c>
      <c r="E38" s="60" t="s">
        <v>36</v>
      </c>
      <c r="F38" s="47"/>
      <c r="G38" s="137"/>
      <c r="H38" s="138"/>
      <c r="I38" s="138"/>
      <c r="J38" s="139"/>
      <c r="K38" s="39"/>
      <c r="L38" s="39"/>
      <c r="M38" s="39"/>
      <c r="N38" s="39"/>
      <c r="O38" s="39"/>
      <c r="P38" s="39">
        <v>5.6099999999999998E-4</v>
      </c>
      <c r="Q38" s="39"/>
      <c r="R38" s="40"/>
      <c r="S38" s="41" t="s">
        <v>83</v>
      </c>
      <c r="T38" s="64">
        <v>0.05</v>
      </c>
      <c r="U38" s="43">
        <f t="shared" si="0"/>
        <v>22</v>
      </c>
    </row>
    <row r="39" spans="1:23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48</v>
      </c>
      <c r="S39" s="99">
        <f>U18+U20+U21+U22+U23+U24+U25+U26+U27+U28+U29+U30+U31+U32+U33+U34+U35+U36+U37+U38</f>
        <v>5413.3000000000011</v>
      </c>
      <c r="T39" s="99"/>
      <c r="U39" s="100"/>
    </row>
    <row r="41" spans="1:23" ht="15" customHeight="1" x14ac:dyDescent="0.25">
      <c r="B41" s="75" t="s">
        <v>49</v>
      </c>
      <c r="C41" s="75"/>
      <c r="D41" s="75" t="s">
        <v>50</v>
      </c>
      <c r="E41" s="75"/>
      <c r="F41" s="75"/>
      <c r="G41" s="75" t="s">
        <v>51</v>
      </c>
      <c r="H41" s="75"/>
      <c r="I41" s="75"/>
      <c r="J41" s="75"/>
      <c r="K41" s="75"/>
      <c r="O41" s="1" t="s">
        <v>52</v>
      </c>
      <c r="P41" s="75" t="s">
        <v>5</v>
      </c>
      <c r="Q41" s="75"/>
      <c r="R41" s="75" t="s">
        <v>61</v>
      </c>
      <c r="S41" s="75"/>
    </row>
    <row r="43" spans="1:23" x14ac:dyDescent="0.3">
      <c r="B43" s="140" t="s">
        <v>53</v>
      </c>
      <c r="C43" s="140"/>
      <c r="D43" s="75" t="s">
        <v>50</v>
      </c>
      <c r="E43" s="75"/>
      <c r="F43" s="75"/>
      <c r="G43" s="75" t="s">
        <v>54</v>
      </c>
      <c r="H43" s="75"/>
      <c r="I43" s="75"/>
      <c r="J43" s="75"/>
      <c r="K43" s="75"/>
      <c r="O43" s="51" t="s">
        <v>55</v>
      </c>
      <c r="P43" s="75" t="s">
        <v>5</v>
      </c>
      <c r="Q43" s="75"/>
      <c r="R43" s="75" t="s">
        <v>56</v>
      </c>
      <c r="S43" s="75"/>
    </row>
  </sheetData>
  <sheetProtection formatCells="0"/>
  <protectedRanges>
    <protectedRange sqref="B38:R38 B28:R28 B29:R37 B18:R27" name="Диапазон4"/>
    <protectedRange sqref="O9" name="Диапазон3"/>
    <protectedRange sqref="B4" name="Диапазон2"/>
    <protectedRange sqref="N1" name="Диапазон1"/>
  </protectedRanges>
  <mergeCells count="88">
    <mergeCell ref="B43:C43"/>
    <mergeCell ref="D43:F43"/>
    <mergeCell ref="G43:K43"/>
    <mergeCell ref="P43:Q43"/>
    <mergeCell ref="R43:S43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R41:S41"/>
    <mergeCell ref="B36:C36"/>
    <mergeCell ref="G36:J36"/>
    <mergeCell ref="B32:C32"/>
    <mergeCell ref="G32:J32"/>
    <mergeCell ref="B33:C33"/>
    <mergeCell ref="G33:J33"/>
    <mergeCell ref="B34:C34"/>
    <mergeCell ref="G34:J34"/>
    <mergeCell ref="B30:C30"/>
    <mergeCell ref="G30:J30"/>
    <mergeCell ref="B31:C31"/>
    <mergeCell ref="G31:J31"/>
    <mergeCell ref="B35:C35"/>
    <mergeCell ref="G35:J35"/>
    <mergeCell ref="B28:C28"/>
    <mergeCell ref="G28:J28"/>
    <mergeCell ref="B29:C29"/>
    <mergeCell ref="G29:J29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2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2024-12-03T07:57:05Z</cp:lastPrinted>
  <dcterms:created xsi:type="dcterms:W3CDTF">2023-01-16T06:46:51Z</dcterms:created>
  <dcterms:modified xsi:type="dcterms:W3CDTF">2024-12-03T07:57:24Z</dcterms:modified>
</cp:coreProperties>
</file>