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<sst xmlns="http://schemas.openxmlformats.org/spreadsheetml/2006/main" count="104" uniqueCount="78">
  <si>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</si>
  <si>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</si>
  <si>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</si>
  <si>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</si>
  <si>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</si>
  <si>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</si>
  <si>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</si>
  <si>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</si>
  <si>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</si>
  <si>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</si>
  <si>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</si>
  <si>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</si>
  <si>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</si>
  <si>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</si>
  <si>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</si>
  <si>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</si>
  <si>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</si>
  <si>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</si>
  <si>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</si>
  <si>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</si>
  <si>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</si>
  <si>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</si>
  <si>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</si>
  <si>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</si>
  <si>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</si>
  <si>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</si>
  <si>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</si>
  <si>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</si>
  <si>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</si>
  <si>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</si>
  <si>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</si>
  <si>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</si>
  <si>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</si>
  <si>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</si>
  <si>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</si>
  <si>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</si>
  <si>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</si>
  <si>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</si>
  <si>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</si>
  <si>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</si>
  <si>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</si>
  <si>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</si>
  <si>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</si>
  <si>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</si>
  <si>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</si>
  <si>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</si>
  <si>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</si>
  <si>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</si>
  <si>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</si>
  <si>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</si>
  <si>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</si>
  <si>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</si>
  <si>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</si>
  <si>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</si>
  <si>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</si>
  <si>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</si>
  <si>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</si>
  <si>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</si>
  <si>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</si>
  <si>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</si>
  <si>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</si>
  <si>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</si>
  <si>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</si>
  <si>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</si>
  <si>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</si>
  <si>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</si>
  <si>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</si>
  <si>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</si>
  <si>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</si>
  <si>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</si>
  <si>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</si>
  <si>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</si>
  <si>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</si>
  <si>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</si>
  <si>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</si>
  <si>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</si>
  <si>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№13</t>
  </si>
  <si>
    <t>18.12.2024г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</si>
</sst>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5" zoomScale="80" zoomScaleNormal="80" workbookViewId="0">
      <selection activeCell="S33" sqref="S33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88" t="s">
        <v>76</v>
      </c>
      <c r="H1" s="88"/>
      <c r="I1" s="88"/>
      <c r="J1" s="88"/>
      <c r="K1" s="88"/>
      <c r="L1" s="88"/>
      <c r="M1" s="88"/>
      <c r="N1" s="88"/>
      <c r="O1" s="58"/>
    </row>
    <row r="2" spans="2:22" ht="15" customHeight="1" x14ac:dyDescent="0.3">
      <c r="B2" s="1" t="s">
        <v>65</v>
      </c>
      <c r="C2" s="95" t="s">
        <v>57</v>
      </c>
      <c r="D2" s="95"/>
      <c r="E2" s="96" t="s">
        <v>61</v>
      </c>
      <c r="F2" s="96"/>
      <c r="G2" s="88" t="s">
        <v>56</v>
      </c>
      <c r="H2" s="88"/>
      <c r="I2" s="88"/>
      <c r="J2" s="88"/>
      <c r="K2" s="95" t="s">
        <v>55</v>
      </c>
      <c r="L2" s="95"/>
      <c r="M2" s="95"/>
      <c r="N2" s="95"/>
      <c r="P2" s="95" t="s">
        <v>54</v>
      </c>
      <c r="Q2" s="95"/>
      <c r="R2" s="95" t="s">
        <v>1</v>
      </c>
      <c r="S2" s="95"/>
      <c r="T2" s="106" t="s">
        <v>53</v>
      </c>
      <c r="U2" s="106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95" t="s">
        <v>52</v>
      </c>
      <c r="T4" s="95"/>
    </row>
    <row r="5" spans="2:22" ht="15" customHeight="1" x14ac:dyDescent="0.25">
      <c r="B5" s="97" t="s">
        <v>51</v>
      </c>
      <c r="C5" s="98"/>
      <c r="D5" s="89" t="s">
        <v>50</v>
      </c>
      <c r="E5" s="103"/>
      <c r="F5" s="89" t="s">
        <v>49</v>
      </c>
      <c r="G5" s="90"/>
      <c r="H5" s="90"/>
      <c r="I5" s="90"/>
      <c r="J5" s="90"/>
      <c r="K5" s="89" t="s">
        <v>48</v>
      </c>
      <c r="L5" s="90"/>
      <c r="M5" s="103"/>
      <c r="N5" s="90" t="s">
        <v>47</v>
      </c>
      <c r="O5" s="103"/>
      <c r="P5" s="89" t="s">
        <v>46</v>
      </c>
      <c r="Q5" s="103"/>
      <c r="S5" s="109" t="s">
        <v>45</v>
      </c>
      <c r="T5" s="109"/>
    </row>
    <row r="6" spans="2:22" x14ac:dyDescent="0.25">
      <c r="B6" s="99"/>
      <c r="C6" s="100"/>
      <c r="D6" s="91"/>
      <c r="E6" s="104"/>
      <c r="F6" s="91"/>
      <c r="G6" s="92"/>
      <c r="H6" s="92"/>
      <c r="I6" s="92"/>
      <c r="J6" s="92"/>
      <c r="K6" s="91"/>
      <c r="L6" s="92"/>
      <c r="M6" s="104"/>
      <c r="N6" s="92"/>
      <c r="O6" s="104"/>
      <c r="P6" s="91"/>
      <c r="Q6" s="104"/>
      <c r="S6" s="109">
        <v>504202</v>
      </c>
      <c r="T6" s="109"/>
    </row>
    <row r="7" spans="2:22" ht="19.5" customHeight="1" thickBot="1" x14ac:dyDescent="0.3">
      <c r="B7" s="101"/>
      <c r="C7" s="102"/>
      <c r="D7" s="91"/>
      <c r="E7" s="104"/>
      <c r="F7" s="91"/>
      <c r="G7" s="92"/>
      <c r="H7" s="92"/>
      <c r="I7" s="92"/>
      <c r="J7" s="92"/>
      <c r="K7" s="91"/>
      <c r="L7" s="92"/>
      <c r="M7" s="104"/>
      <c r="N7" s="92"/>
      <c r="O7" s="104"/>
      <c r="P7" s="91"/>
      <c r="Q7" s="104"/>
    </row>
    <row r="8" spans="2:22" ht="63" customHeight="1" thickBot="1" x14ac:dyDescent="0.3">
      <c r="B8" s="54" t="s">
        <v>44</v>
      </c>
      <c r="C8" s="53" t="s">
        <v>43</v>
      </c>
      <c r="D8" s="93"/>
      <c r="E8" s="105"/>
      <c r="F8" s="93"/>
      <c r="G8" s="94"/>
      <c r="H8" s="94"/>
      <c r="I8" s="94"/>
      <c r="J8" s="94"/>
      <c r="K8" s="93"/>
      <c r="L8" s="94"/>
      <c r="M8" s="105"/>
      <c r="N8" s="94"/>
      <c r="O8" s="105"/>
      <c r="P8" s="93"/>
      <c r="Q8" s="105"/>
    </row>
    <row r="9" spans="2:22" ht="24" customHeight="1" thickBot="1" x14ac:dyDescent="0.3">
      <c r="B9" s="116"/>
      <c r="C9" s="117"/>
      <c r="D9" s="118">
        <v>55</v>
      </c>
      <c r="E9" s="119"/>
      <c r="F9" s="120">
        <v>118</v>
      </c>
      <c r="G9" s="121"/>
      <c r="H9" s="121"/>
      <c r="I9" s="121"/>
      <c r="J9" s="121"/>
      <c r="K9" s="122">
        <f>SUM(F9)*D9</f>
        <v>6490</v>
      </c>
      <c r="L9" s="123"/>
      <c r="M9" s="124"/>
      <c r="N9" s="123">
        <f>SUM(T39)/P9</f>
        <v>53.004886363636345</v>
      </c>
      <c r="O9" s="124"/>
      <c r="P9" s="107">
        <v>88</v>
      </c>
      <c r="Q9" s="108"/>
      <c r="U9" s="1" t="s">
        <v>75</v>
      </c>
    </row>
    <row r="10" spans="2:22" ht="24.75" customHeight="1" thickBot="1" x14ac:dyDescent="0.3">
      <c r="B10" s="52"/>
      <c r="C10" s="52"/>
      <c r="D10" s="113" t="s">
        <v>42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123">
        <f>N9*P9</f>
        <v>4664.4299999999985</v>
      </c>
      <c r="P10" s="123"/>
      <c r="Q10" s="124"/>
    </row>
    <row r="11" spans="2:22" ht="19.5" thickBot="1" x14ac:dyDescent="0.3"/>
    <row r="12" spans="2:22" ht="21" customHeight="1" thickBot="1" x14ac:dyDescent="0.3">
      <c r="B12" s="89" t="s">
        <v>41</v>
      </c>
      <c r="C12" s="103"/>
      <c r="D12" s="103" t="s">
        <v>40</v>
      </c>
      <c r="E12" s="110" t="s">
        <v>39</v>
      </c>
      <c r="F12" s="113" t="s">
        <v>38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130" t="s">
        <v>37</v>
      </c>
      <c r="U12" s="110" t="s">
        <v>36</v>
      </c>
      <c r="V12" s="125" t="s">
        <v>35</v>
      </c>
    </row>
    <row r="13" spans="2:22" ht="17.25" customHeight="1" thickBot="1" x14ac:dyDescent="0.3">
      <c r="B13" s="91"/>
      <c r="C13" s="104"/>
      <c r="D13" s="104"/>
      <c r="E13" s="111"/>
      <c r="F13" s="113" t="s">
        <v>34</v>
      </c>
      <c r="G13" s="114"/>
      <c r="H13" s="114"/>
      <c r="I13" s="114"/>
      <c r="J13" s="114"/>
      <c r="K13" s="114"/>
      <c r="L13" s="62"/>
      <c r="M13" s="113" t="s">
        <v>33</v>
      </c>
      <c r="N13" s="114"/>
      <c r="O13" s="114"/>
      <c r="P13" s="115"/>
      <c r="Q13" s="113" t="s">
        <v>32</v>
      </c>
      <c r="R13" s="114"/>
      <c r="S13" s="115"/>
      <c r="T13" s="131"/>
      <c r="U13" s="111"/>
      <c r="V13" s="126"/>
    </row>
    <row r="14" spans="2:22" ht="89.25" customHeight="1" thickBot="1" x14ac:dyDescent="0.3">
      <c r="B14" s="91"/>
      <c r="C14" s="104"/>
      <c r="D14" s="104"/>
      <c r="E14" s="111"/>
      <c r="F14" s="76" t="s">
        <v>69</v>
      </c>
      <c r="G14" s="128" t="s">
        <v>30</v>
      </c>
      <c r="H14" s="128"/>
      <c r="I14" s="128"/>
      <c r="J14" s="128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31"/>
      <c r="U14" s="111"/>
      <c r="V14" s="126"/>
    </row>
    <row r="15" spans="2:22" ht="15.75" customHeight="1" thickBot="1" x14ac:dyDescent="0.3">
      <c r="B15" s="93"/>
      <c r="C15" s="105"/>
      <c r="D15" s="105"/>
      <c r="E15" s="112"/>
      <c r="F15" s="42"/>
      <c r="G15" s="129"/>
      <c r="H15" s="129"/>
      <c r="I15" s="129"/>
      <c r="J15" s="129"/>
      <c r="K15" s="41"/>
      <c r="L15" s="84"/>
      <c r="M15" s="84"/>
      <c r="N15" s="84"/>
      <c r="O15" s="84"/>
      <c r="P15" s="84"/>
      <c r="Q15" s="84"/>
      <c r="R15" s="82"/>
      <c r="S15" s="51"/>
      <c r="T15" s="132"/>
      <c r="U15" s="112"/>
      <c r="V15" s="127"/>
    </row>
    <row r="16" spans="2:22" x14ac:dyDescent="0.25">
      <c r="B16" s="133" t="s">
        <v>29</v>
      </c>
      <c r="C16" s="134"/>
      <c r="D16" s="50"/>
      <c r="E16" s="45"/>
      <c r="F16" s="49">
        <f>SUM(P9)</f>
        <v>88</v>
      </c>
      <c r="G16" s="98">
        <f>SUM(P9)</f>
        <v>88</v>
      </c>
      <c r="H16" s="135"/>
      <c r="I16" s="135"/>
      <c r="J16" s="136"/>
      <c r="K16" s="48">
        <f>SUM(P9)</f>
        <v>88</v>
      </c>
      <c r="L16" s="48">
        <v>88</v>
      </c>
      <c r="M16" s="48">
        <v>88</v>
      </c>
      <c r="N16" s="48">
        <v>88</v>
      </c>
      <c r="O16" s="48">
        <v>88</v>
      </c>
      <c r="P16" s="48">
        <v>88</v>
      </c>
      <c r="Q16" s="48">
        <v>88</v>
      </c>
      <c r="R16" s="80">
        <v>88</v>
      </c>
      <c r="S16" s="47"/>
      <c r="T16" s="46"/>
      <c r="U16" s="45"/>
      <c r="V16" s="44"/>
    </row>
    <row r="17" spans="1:22" ht="19.5" thickBot="1" x14ac:dyDescent="0.3">
      <c r="B17" s="137" t="s">
        <v>28</v>
      </c>
      <c r="C17" s="138"/>
      <c r="D17" s="43"/>
      <c r="E17" s="12" t="s">
        <v>27</v>
      </c>
      <c r="F17" s="42">
        <v>200</v>
      </c>
      <c r="G17" s="129">
        <v>200</v>
      </c>
      <c r="H17" s="129"/>
      <c r="I17" s="129"/>
      <c r="J17" s="129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39" t="s">
        <v>26</v>
      </c>
      <c r="C18" s="140"/>
      <c r="D18" s="36">
        <v>48</v>
      </c>
      <c r="E18" s="35" t="s">
        <v>10</v>
      </c>
      <c r="F18" s="34"/>
      <c r="G18" s="141"/>
      <c r="H18" s="142"/>
      <c r="I18" s="142"/>
      <c r="J18" s="143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4.4000000000000004</v>
      </c>
      <c r="V18" s="29">
        <f t="shared" ref="V18:V38" si="1">SUM(U18)*D18</f>
        <v>211.20000000000002</v>
      </c>
    </row>
    <row r="19" spans="1:22" x14ac:dyDescent="0.3">
      <c r="A19" s="1">
        <v>2</v>
      </c>
      <c r="B19" s="144" t="s">
        <v>25</v>
      </c>
      <c r="C19" s="145"/>
      <c r="D19" s="21">
        <v>38</v>
      </c>
      <c r="E19" s="18" t="s">
        <v>10</v>
      </c>
      <c r="F19" s="20"/>
      <c r="G19" s="146"/>
      <c r="H19" s="147"/>
      <c r="I19" s="147"/>
      <c r="J19" s="148"/>
      <c r="K19" s="16"/>
      <c r="L19" s="16">
        <v>3.0000000000000001E-3</v>
      </c>
      <c r="M19" s="16">
        <v>2E-3</v>
      </c>
      <c r="N19" s="16"/>
      <c r="O19" s="16"/>
      <c r="P19" s="16"/>
      <c r="Q19" s="16"/>
      <c r="R19" s="85"/>
      <c r="S19" s="15"/>
      <c r="T19" s="14">
        <f t="shared" si="0"/>
        <v>5.0000000000000001E-3</v>
      </c>
      <c r="U19" s="7">
        <v>0.44</v>
      </c>
      <c r="V19" s="6">
        <f t="shared" si="1"/>
        <v>16.72</v>
      </c>
    </row>
    <row r="20" spans="1:22" x14ac:dyDescent="0.3">
      <c r="A20" s="1">
        <v>4</v>
      </c>
      <c r="B20" s="144" t="s">
        <v>24</v>
      </c>
      <c r="C20" s="145"/>
      <c r="D20" s="21">
        <v>35</v>
      </c>
      <c r="E20" s="18" t="s">
        <v>10</v>
      </c>
      <c r="F20" s="20"/>
      <c r="G20" s="146"/>
      <c r="H20" s="147"/>
      <c r="I20" s="147"/>
      <c r="J20" s="148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0.53</v>
      </c>
      <c r="V20" s="6">
        <f t="shared" si="1"/>
        <v>18.55</v>
      </c>
    </row>
    <row r="21" spans="1:22" x14ac:dyDescent="0.3">
      <c r="A21" s="1">
        <v>5</v>
      </c>
      <c r="B21" s="144" t="s">
        <v>23</v>
      </c>
      <c r="C21" s="145"/>
      <c r="D21" s="21">
        <v>156</v>
      </c>
      <c r="E21" s="75" t="s">
        <v>10</v>
      </c>
      <c r="F21" s="20"/>
      <c r="G21" s="146"/>
      <c r="H21" s="147"/>
      <c r="I21" s="147"/>
      <c r="J21" s="148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0.62</v>
      </c>
      <c r="V21" s="6">
        <f t="shared" si="1"/>
        <v>96.72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1.1800000000000001E-3</v>
      </c>
      <c r="M22" s="16">
        <v>2E-3</v>
      </c>
      <c r="N22" s="16"/>
      <c r="O22" s="16"/>
      <c r="P22" s="16"/>
      <c r="Q22" s="16"/>
      <c r="R22" s="85"/>
      <c r="S22" s="68"/>
      <c r="T22" s="14">
        <v>3.1800000000000001E-3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144" t="s">
        <v>72</v>
      </c>
      <c r="C23" s="145"/>
      <c r="D23" s="21">
        <v>52</v>
      </c>
      <c r="E23" s="18" t="s">
        <v>10</v>
      </c>
      <c r="F23" s="20"/>
      <c r="G23" s="146"/>
      <c r="H23" s="147"/>
      <c r="I23" s="147"/>
      <c r="J23" s="148"/>
      <c r="K23" s="16"/>
      <c r="L23" s="16">
        <v>1.06E-2</v>
      </c>
      <c r="M23" s="16"/>
      <c r="N23" s="16"/>
      <c r="O23" s="16"/>
      <c r="P23" s="16"/>
      <c r="Q23" s="16"/>
      <c r="R23" s="85"/>
      <c r="S23" s="15"/>
      <c r="T23" s="14">
        <f t="shared" si="0"/>
        <v>1.06E-2</v>
      </c>
      <c r="U23" s="7">
        <v>0.93</v>
      </c>
      <c r="V23" s="6">
        <f t="shared" si="1"/>
        <v>48.36</v>
      </c>
    </row>
    <row r="24" spans="1:22" x14ac:dyDescent="0.3">
      <c r="A24" s="1">
        <v>8</v>
      </c>
      <c r="B24" s="144" t="s">
        <v>22</v>
      </c>
      <c r="C24" s="145"/>
      <c r="D24" s="21">
        <v>1045</v>
      </c>
      <c r="E24" s="18" t="s">
        <v>10</v>
      </c>
      <c r="F24" s="20"/>
      <c r="G24" s="146"/>
      <c r="H24" s="147"/>
      <c r="I24" s="147"/>
      <c r="J24" s="148"/>
      <c r="K24" s="16"/>
      <c r="L24" s="16"/>
      <c r="M24" s="16"/>
      <c r="N24" s="16"/>
      <c r="O24" s="16"/>
      <c r="P24" s="16">
        <v>1.0200000000000001E-3</v>
      </c>
      <c r="Q24" s="16"/>
      <c r="R24" s="85"/>
      <c r="S24" s="15"/>
      <c r="T24" s="14">
        <f t="shared" si="0"/>
        <v>1.0200000000000001E-3</v>
      </c>
      <c r="U24" s="7">
        <v>0</v>
      </c>
      <c r="V24" s="6">
        <f t="shared" si="1"/>
        <v>0</v>
      </c>
    </row>
    <row r="25" spans="1:22" x14ac:dyDescent="0.3">
      <c r="A25" s="1">
        <v>9</v>
      </c>
      <c r="B25" s="144" t="s">
        <v>21</v>
      </c>
      <c r="C25" s="145"/>
      <c r="D25" s="21">
        <v>278</v>
      </c>
      <c r="E25" s="18" t="s">
        <v>10</v>
      </c>
      <c r="F25" s="20"/>
      <c r="G25" s="146"/>
      <c r="H25" s="147"/>
      <c r="I25" s="147"/>
      <c r="J25" s="148"/>
      <c r="K25" s="16"/>
      <c r="L25" s="16">
        <v>4.0000000000000001E-3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4.0000000000000001E-3</v>
      </c>
      <c r="U25" s="7">
        <v>0.35</v>
      </c>
      <c r="V25" s="6">
        <f t="shared" si="1"/>
        <v>97.3</v>
      </c>
    </row>
    <row r="26" spans="1:22" x14ac:dyDescent="0.3">
      <c r="A26" s="1">
        <v>10</v>
      </c>
      <c r="B26" s="144" t="s">
        <v>20</v>
      </c>
      <c r="C26" s="145"/>
      <c r="D26" s="21">
        <v>580</v>
      </c>
      <c r="E26" s="18" t="s">
        <v>10</v>
      </c>
      <c r="F26" s="20"/>
      <c r="G26" s="146"/>
      <c r="H26" s="147"/>
      <c r="I26" s="147"/>
      <c r="J26" s="148"/>
      <c r="K26" s="16"/>
      <c r="L26" s="16"/>
      <c r="M26" s="16">
        <v>0.05</v>
      </c>
      <c r="N26" s="16"/>
      <c r="O26" s="16"/>
      <c r="P26" s="16"/>
      <c r="Q26" s="16"/>
      <c r="R26" s="85"/>
      <c r="S26" s="15"/>
      <c r="T26" s="14">
        <f t="shared" si="0"/>
        <v>0.05</v>
      </c>
      <c r="U26" s="7">
        <v>4.4000000000000004</v>
      </c>
      <c r="V26" s="6">
        <f t="shared" si="1"/>
        <v>2552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2.2000000000000002</v>
      </c>
      <c r="V27" s="6">
        <f t="shared" si="1"/>
        <v>110.00000000000001</v>
      </c>
    </row>
    <row r="28" spans="1:22" ht="15.75" customHeight="1" x14ac:dyDescent="0.3">
      <c r="A28" s="1">
        <v>12</v>
      </c>
      <c r="B28" s="144" t="s">
        <v>19</v>
      </c>
      <c r="C28" s="145"/>
      <c r="D28" s="21">
        <v>11</v>
      </c>
      <c r="E28" s="73" t="s">
        <v>70</v>
      </c>
      <c r="F28" s="20"/>
      <c r="G28" s="146"/>
      <c r="H28" s="147"/>
      <c r="I28" s="147"/>
      <c r="J28" s="148"/>
      <c r="K28" s="16"/>
      <c r="L28" s="16"/>
      <c r="M28" s="16">
        <v>5.0000000000000001E-3</v>
      </c>
      <c r="N28" s="16"/>
      <c r="O28" s="16"/>
      <c r="P28" s="16">
        <v>3.2000000000000002E-3</v>
      </c>
      <c r="Q28" s="16"/>
      <c r="R28" s="85"/>
      <c r="S28" s="15"/>
      <c r="T28" s="14">
        <f t="shared" si="0"/>
        <v>8.2000000000000007E-3</v>
      </c>
      <c r="U28" s="7">
        <v>12</v>
      </c>
      <c r="V28" s="6">
        <f t="shared" si="1"/>
        <v>132</v>
      </c>
    </row>
    <row r="29" spans="1:22" x14ac:dyDescent="0.3">
      <c r="A29" s="1">
        <v>13</v>
      </c>
      <c r="B29" s="144" t="s">
        <v>18</v>
      </c>
      <c r="C29" s="145"/>
      <c r="D29" s="28">
        <v>46</v>
      </c>
      <c r="E29" s="18" t="s">
        <v>10</v>
      </c>
      <c r="F29" s="27"/>
      <c r="G29" s="146"/>
      <c r="H29" s="147"/>
      <c r="I29" s="147"/>
      <c r="J29" s="148"/>
      <c r="K29" s="16">
        <v>0.03</v>
      </c>
      <c r="L29" s="16"/>
      <c r="M29" s="16">
        <v>8.0000000000000002E-3</v>
      </c>
      <c r="N29" s="16"/>
      <c r="O29" s="16">
        <v>0.05</v>
      </c>
      <c r="P29" s="16"/>
      <c r="Q29" s="16"/>
      <c r="R29" s="85"/>
      <c r="S29" s="15"/>
      <c r="T29" s="14">
        <f t="shared" si="0"/>
        <v>8.7999999999999995E-2</v>
      </c>
      <c r="U29" s="7">
        <v>7.7</v>
      </c>
      <c r="V29" s="6">
        <f t="shared" si="1"/>
        <v>354.2</v>
      </c>
    </row>
    <row r="30" spans="1:22" x14ac:dyDescent="0.3">
      <c r="A30" s="1">
        <v>14</v>
      </c>
      <c r="B30" s="144" t="s">
        <v>17</v>
      </c>
      <c r="C30" s="145"/>
      <c r="D30" s="21">
        <v>32</v>
      </c>
      <c r="E30" s="18" t="s">
        <v>10</v>
      </c>
      <c r="F30" s="20"/>
      <c r="G30" s="146"/>
      <c r="H30" s="147"/>
      <c r="I30" s="147"/>
      <c r="J30" s="148"/>
      <c r="K30" s="16"/>
      <c r="L30" s="16"/>
      <c r="M30" s="16">
        <v>2E-3</v>
      </c>
      <c r="N30" s="16"/>
      <c r="O30" s="16"/>
      <c r="P30" s="16">
        <v>0.03</v>
      </c>
      <c r="Q30" s="16"/>
      <c r="R30" s="85"/>
      <c r="S30" s="15"/>
      <c r="T30" s="14">
        <f t="shared" si="0"/>
        <v>3.2000000000000001E-2</v>
      </c>
      <c r="U30" s="7">
        <v>2.82</v>
      </c>
      <c r="V30" s="6">
        <f t="shared" si="1"/>
        <v>90.24</v>
      </c>
    </row>
    <row r="31" spans="1:22" x14ac:dyDescent="0.3">
      <c r="A31" s="1">
        <v>15</v>
      </c>
      <c r="B31" s="26" t="s">
        <v>16</v>
      </c>
      <c r="C31" s="25"/>
      <c r="D31" s="21">
        <v>73</v>
      </c>
      <c r="E31" s="18" t="s">
        <v>10</v>
      </c>
      <c r="F31" s="20">
        <v>2E-3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2E-3</v>
      </c>
      <c r="Q31" s="16">
        <v>0.01</v>
      </c>
      <c r="R31" s="85"/>
      <c r="S31" s="15"/>
      <c r="T31" s="14">
        <v>3.4000000000000002E-2</v>
      </c>
      <c r="U31" s="7">
        <v>2.99</v>
      </c>
      <c r="V31" s="6">
        <f t="shared" si="1"/>
        <v>218.27</v>
      </c>
    </row>
    <row r="32" spans="1:22" x14ac:dyDescent="0.3">
      <c r="A32" s="1">
        <v>17</v>
      </c>
      <c r="B32" s="144" t="s">
        <v>60</v>
      </c>
      <c r="C32" s="145"/>
      <c r="D32" s="21">
        <v>180</v>
      </c>
      <c r="E32" s="18" t="s">
        <v>10</v>
      </c>
      <c r="F32" s="20"/>
      <c r="G32" s="146"/>
      <c r="H32" s="147"/>
      <c r="I32" s="147"/>
      <c r="J32" s="148"/>
      <c r="K32" s="16"/>
      <c r="L32" s="16"/>
      <c r="M32" s="16"/>
      <c r="N32" s="16">
        <v>6.8199999999999997E-3</v>
      </c>
      <c r="O32" s="16"/>
      <c r="P32" s="16"/>
      <c r="Q32" s="16"/>
      <c r="R32" s="85"/>
      <c r="S32" s="15"/>
      <c r="T32" s="14">
        <f t="shared" ref="T32:T37" si="2">SUM(F32:S32)</f>
        <v>6.8199999999999997E-3</v>
      </c>
      <c r="U32" s="7">
        <v>0.6</v>
      </c>
      <c r="V32" s="6">
        <f t="shared" si="1"/>
        <v>108</v>
      </c>
    </row>
    <row r="33" spans="1:22" x14ac:dyDescent="0.3">
      <c r="A33" s="1">
        <v>18</v>
      </c>
      <c r="B33" s="144" t="s">
        <v>15</v>
      </c>
      <c r="C33" s="145"/>
      <c r="D33" s="21">
        <v>85</v>
      </c>
      <c r="E33" s="71" t="s">
        <v>10</v>
      </c>
      <c r="F33" s="20">
        <v>0.04</v>
      </c>
      <c r="G33" s="146"/>
      <c r="H33" s="147"/>
      <c r="I33" s="147"/>
      <c r="J33" s="148"/>
      <c r="K33" s="16"/>
      <c r="L33" s="16"/>
      <c r="M33" s="16"/>
      <c r="N33" s="16"/>
      <c r="O33" s="16"/>
      <c r="P33" s="16">
        <v>5.4000000000000003E-3</v>
      </c>
      <c r="Q33" s="16"/>
      <c r="R33" s="85"/>
      <c r="S33" s="15"/>
      <c r="T33" s="14">
        <f t="shared" si="2"/>
        <v>4.5400000000000003E-2</v>
      </c>
      <c r="U33" s="7">
        <v>4</v>
      </c>
      <c r="V33" s="6">
        <f t="shared" si="1"/>
        <v>340</v>
      </c>
    </row>
    <row r="34" spans="1:22" x14ac:dyDescent="0.3">
      <c r="A34" s="1">
        <v>19</v>
      </c>
      <c r="B34" s="144" t="s">
        <v>14</v>
      </c>
      <c r="C34" s="145"/>
      <c r="D34" s="21">
        <v>140</v>
      </c>
      <c r="E34" s="18" t="s">
        <v>10</v>
      </c>
      <c r="F34" s="20"/>
      <c r="G34" s="146"/>
      <c r="H34" s="147"/>
      <c r="I34" s="147"/>
      <c r="J34" s="148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0.18</v>
      </c>
      <c r="V34" s="6">
        <f t="shared" si="1"/>
        <v>25.2</v>
      </c>
    </row>
    <row r="35" spans="1:22" x14ac:dyDescent="0.3">
      <c r="A35" s="1">
        <v>20</v>
      </c>
      <c r="B35" s="149" t="s">
        <v>13</v>
      </c>
      <c r="C35" s="150"/>
      <c r="D35" s="19">
        <v>440</v>
      </c>
      <c r="E35" s="70" t="s">
        <v>10</v>
      </c>
      <c r="F35" s="17"/>
      <c r="G35" s="151"/>
      <c r="H35" s="152"/>
      <c r="I35" s="152"/>
      <c r="J35" s="153"/>
      <c r="K35" s="16"/>
      <c r="L35" s="16"/>
      <c r="M35" s="16"/>
      <c r="N35" s="16"/>
      <c r="O35" s="16"/>
      <c r="P35" s="16">
        <v>5.6800000000000004E-4</v>
      </c>
      <c r="Q35" s="16"/>
      <c r="R35" s="85"/>
      <c r="S35" s="15"/>
      <c r="T35" s="87">
        <f t="shared" si="2"/>
        <v>5.6800000000000004E-4</v>
      </c>
      <c r="U35" s="74">
        <v>0.05</v>
      </c>
      <c r="V35" s="6">
        <f t="shared" si="1"/>
        <v>22</v>
      </c>
    </row>
    <row r="36" spans="1:22" x14ac:dyDescent="0.3">
      <c r="A36" s="1">
        <v>21</v>
      </c>
      <c r="B36" s="149" t="s">
        <v>12</v>
      </c>
      <c r="C36" s="150"/>
      <c r="D36" s="19">
        <v>770</v>
      </c>
      <c r="E36" s="70" t="s">
        <v>10</v>
      </c>
      <c r="F36" s="17"/>
      <c r="G36" s="151">
        <v>2.0000000000000001E-4</v>
      </c>
      <c r="H36" s="152"/>
      <c r="I36" s="152"/>
      <c r="J36" s="153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3.5000000000000003E-2</v>
      </c>
      <c r="V36" s="6">
        <f t="shared" si="1"/>
        <v>26.950000000000003</v>
      </c>
    </row>
    <row r="37" spans="1:22" x14ac:dyDescent="0.3">
      <c r="A37" s="1">
        <v>22</v>
      </c>
      <c r="B37" s="149" t="s">
        <v>11</v>
      </c>
      <c r="C37" s="150"/>
      <c r="D37" s="19">
        <v>19</v>
      </c>
      <c r="E37" s="18" t="s">
        <v>10</v>
      </c>
      <c r="F37" s="17"/>
      <c r="G37" s="151"/>
      <c r="H37" s="152"/>
      <c r="I37" s="152"/>
      <c r="J37" s="153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0.35</v>
      </c>
      <c r="V37" s="6">
        <f t="shared" si="1"/>
        <v>6.6499999999999995</v>
      </c>
    </row>
    <row r="38" spans="1:22" ht="19.5" thickBot="1" x14ac:dyDescent="0.35">
      <c r="A38" s="1">
        <v>23</v>
      </c>
      <c r="B38" s="154" t="s">
        <v>66</v>
      </c>
      <c r="C38" s="155"/>
      <c r="D38" s="13">
        <v>45</v>
      </c>
      <c r="E38" s="12" t="s">
        <v>10</v>
      </c>
      <c r="F38" s="11">
        <v>2.58E-2</v>
      </c>
      <c r="G38" s="156"/>
      <c r="H38" s="157"/>
      <c r="I38" s="157"/>
      <c r="J38" s="158"/>
      <c r="K38" s="10"/>
      <c r="L38" s="10"/>
      <c r="M38" s="10"/>
      <c r="N38" s="10"/>
      <c r="O38" s="10"/>
      <c r="P38" s="10"/>
      <c r="Q38" s="10"/>
      <c r="R38" s="86"/>
      <c r="S38" s="9"/>
      <c r="T38" s="8">
        <v>2.58E-2</v>
      </c>
      <c r="U38" s="7">
        <v>2.27</v>
      </c>
      <c r="V38" s="6">
        <f t="shared" si="1"/>
        <v>102.15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59">
        <f>V18+V19+V20+V21+V22+V23+V24+V25+V26+V27+V28+V29+V30+V31+V32+V33+V34+V35+V36+V37+V38</f>
        <v>4664.4299999999985</v>
      </c>
      <c r="U39" s="123"/>
      <c r="V39" s="12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5" t="s">
        <v>8</v>
      </c>
      <c r="C41" s="95"/>
      <c r="D41" s="95" t="s">
        <v>4</v>
      </c>
      <c r="E41" s="95"/>
      <c r="F41" s="95"/>
      <c r="G41" s="95" t="s">
        <v>7</v>
      </c>
      <c r="H41" s="95"/>
      <c r="I41" s="95"/>
      <c r="J41" s="95"/>
      <c r="K41" s="95"/>
      <c r="L41" s="60"/>
      <c r="P41" s="1" t="s">
        <v>6</v>
      </c>
      <c r="Q41" s="95" t="s">
        <v>1</v>
      </c>
      <c r="R41" s="95"/>
      <c r="S41" s="95" t="s">
        <v>64</v>
      </c>
      <c r="T41" s="95"/>
    </row>
    <row r="43" spans="1:22" x14ac:dyDescent="0.3">
      <c r="B43" s="160" t="s">
        <v>5</v>
      </c>
      <c r="C43" s="160"/>
      <c r="D43" s="95" t="s">
        <v>4</v>
      </c>
      <c r="E43" s="95"/>
      <c r="F43" s="95"/>
      <c r="G43" s="95" t="s">
        <v>3</v>
      </c>
      <c r="H43" s="95"/>
      <c r="I43" s="95"/>
      <c r="J43" s="95"/>
      <c r="K43" s="95"/>
      <c r="L43" s="60"/>
      <c r="P43" s="2" t="s">
        <v>2</v>
      </c>
      <c r="Q43" s="95" t="s">
        <v>1</v>
      </c>
      <c r="R43" s="95"/>
      <c r="S43" s="95" t="s">
        <v>0</v>
      </c>
      <c r="T43" s="95"/>
    </row>
  </sheetData>
  <sheetProtection formatCells="0"/>
  <protectedRanges>
    <protectedRange sqref="B32:S38 B18:S19 B20:S31" name="Диапазон4"/>
    <protectedRange sqref="P9" name="Диапазон3"/>
    <protectedRange sqref="B4" name="Диапазон2"/>
    <protectedRange sqref="O1" name="Диапазон1"/>
  </protectedRanges>
  <mergeCells count="88">
    <mergeCell ref="B43:C43"/>
    <mergeCell ref="D43:F43"/>
    <mergeCell ref="G43:K43"/>
    <mergeCell ref="Q43:R43"/>
    <mergeCell ref="S43:T43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32:C32"/>
    <mergeCell ref="G32:J32"/>
    <mergeCell ref="B33:C33"/>
    <mergeCell ref="G33:J33"/>
    <mergeCell ref="B37:C37"/>
    <mergeCell ref="G37:J37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V12:V15"/>
    <mergeCell ref="G14:J14"/>
    <mergeCell ref="G15:J15"/>
    <mergeCell ref="M13:P13"/>
    <mergeCell ref="F13:K13"/>
    <mergeCell ref="T12:T15"/>
    <mergeCell ref="U12:U15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G1:N1"/>
    <mergeCell ref="F5:J8"/>
    <mergeCell ref="C2:D2"/>
    <mergeCell ref="E2:F2"/>
    <mergeCell ref="G2:J2"/>
    <mergeCell ref="K2:N2"/>
    <mergeCell ref="B5:C7"/>
    <mergeCell ref="D5:E8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2024-12-17T11:06:12Z</cp:lastPrinted>
  <dcterms:created xsi:type="dcterms:W3CDTF">2022-11-18T07:32:55Z</dcterms:created>
  <dcterms:modified xsi:type="dcterms:W3CDTF">2024-12-17T11:06:38Z</dcterms:modified>
</cp:coreProperties>
</file>