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T34" i="1" l="1"/>
  <c r="V38" i="1" l="1"/>
  <c r="V31" i="1" l="1"/>
  <c r="K9" i="1"/>
  <c r="F16" i="1"/>
  <c r="G16" i="1"/>
  <c r="K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<sst xmlns="http://schemas.openxmlformats.org/spreadsheetml/2006/main" count="109" uniqueCount="85">
  <si>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</si>
  <si>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</si>
  <si>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</si>
  <si>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</si>
  <si>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</si>
  <si>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</si>
  <si>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</si>
  <si>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</si>
  <si>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</si>
  <si>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</si>
  <si>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</si>
  <si>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</si>
  <si>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</si>
  <si>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</si>
  <si>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</si>
  <si>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</si>
  <si>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</si>
  <si>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</si>
  <si>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</si>
  <si>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</si>
  <si>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</si>
  <si>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</si>
  <si>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</si>
  <si>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</si>
  <si>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</si>
  <si>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</si>
  <si>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</si>
  <si>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</si>
  <si>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</si>
  <si>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</si>
  <si>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</si>
  <si>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</si>
  <si>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</si>
  <si>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</si>
  <si>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</si>
  <si>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</si>
  <si>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</si>
  <si>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</si>
  <si>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</si>
  <si>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</si>
  <si>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</si>
  <si>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</si>
  <si>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</si>
  <si>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</si>
  <si>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</si>
  <si>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</si>
  <si>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</si>
  <si>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</si>
  <si>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</si>
  <si>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</si>
  <si>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</si>
  <si>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</si>
  <si>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</si>
  <si>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</si>
  <si>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</si>
  <si>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</si>
  <si>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</si>
  <si>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</si>
  <si>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</si>
  <si>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</si>
  <si>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</si>
  <si>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</si>
  <si>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</si>
  <si>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</si>
  <si>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</si>
  <si>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</si>
  <si>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</si>
  <si>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</si>
  <si>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</si>
  <si>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</si>
  <si>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</si>
  <si>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</si>
  <si>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</si>
  <si>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</si>
  <si>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</si>
  <si>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</si>
  <si>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</si>
  <si>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</si>
  <si>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</si>
  <si>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</si>
  <si>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0,025</t>
  </si>
  <si>
    <t>30\5</t>
  </si>
  <si>
    <t>№ 14</t>
  </si>
  <si>
    <t>19.12.2024г.</t>
  </si>
  <si>
    <t>0,01743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</si>
</sst>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topLeftCell="A19" zoomScale="80" zoomScaleNormal="80" workbookViewId="0">
      <selection activeCell="M41" sqref="M41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42" t="s">
        <v>66</v>
      </c>
      <c r="H1" s="142"/>
      <c r="I1" s="142"/>
      <c r="J1" s="142"/>
      <c r="K1" s="142"/>
      <c r="L1" s="142"/>
      <c r="M1" s="142"/>
      <c r="N1" s="66" t="s">
        <v>82</v>
      </c>
    </row>
    <row r="2" spans="2:22" ht="15" customHeight="1" x14ac:dyDescent="0.3">
      <c r="B2" s="1" t="s">
        <v>65</v>
      </c>
      <c r="C2" s="81" t="s">
        <v>56</v>
      </c>
      <c r="D2" s="81"/>
      <c r="E2" s="143" t="s">
        <v>58</v>
      </c>
      <c r="F2" s="143"/>
      <c r="G2" s="142" t="s">
        <v>55</v>
      </c>
      <c r="H2" s="142"/>
      <c r="I2" s="142"/>
      <c r="J2" s="142"/>
      <c r="K2" s="81" t="s">
        <v>54</v>
      </c>
      <c r="L2" s="81"/>
      <c r="M2" s="81"/>
      <c r="O2" s="81" t="s">
        <v>53</v>
      </c>
      <c r="P2" s="81"/>
      <c r="Q2" s="36"/>
      <c r="R2" s="81" t="s">
        <v>1</v>
      </c>
      <c r="S2" s="81"/>
      <c r="T2" s="133" t="s">
        <v>52</v>
      </c>
      <c r="U2" s="133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83</v>
      </c>
      <c r="G4" s="36"/>
      <c r="H4" s="39"/>
      <c r="I4" s="36"/>
      <c r="J4" s="39"/>
      <c r="K4" s="43" t="s">
        <v>67</v>
      </c>
      <c r="L4" s="1" t="s">
        <v>68</v>
      </c>
      <c r="S4" s="81" t="s">
        <v>51</v>
      </c>
      <c r="T4" s="81"/>
    </row>
    <row r="5" spans="2:22" ht="15" customHeight="1" x14ac:dyDescent="0.25">
      <c r="B5" s="134" t="s">
        <v>50</v>
      </c>
      <c r="C5" s="99"/>
      <c r="D5" s="123" t="s">
        <v>49</v>
      </c>
      <c r="E5" s="124"/>
      <c r="F5" s="123" t="s">
        <v>48</v>
      </c>
      <c r="G5" s="138"/>
      <c r="H5" s="138"/>
      <c r="I5" s="138"/>
      <c r="J5" s="138"/>
      <c r="K5" s="123" t="s">
        <v>47</v>
      </c>
      <c r="L5" s="124"/>
      <c r="M5" s="138" t="s">
        <v>46</v>
      </c>
      <c r="N5" s="124"/>
      <c r="O5" s="123" t="s">
        <v>45</v>
      </c>
      <c r="P5" s="124"/>
      <c r="Q5" s="3"/>
      <c r="S5" s="141" t="s">
        <v>44</v>
      </c>
      <c r="T5" s="141"/>
    </row>
    <row r="6" spans="2:22" x14ac:dyDescent="0.25">
      <c r="B6" s="135"/>
      <c r="C6" s="136"/>
      <c r="D6" s="125"/>
      <c r="E6" s="126"/>
      <c r="F6" s="125"/>
      <c r="G6" s="139"/>
      <c r="H6" s="139"/>
      <c r="I6" s="139"/>
      <c r="J6" s="139"/>
      <c r="K6" s="125"/>
      <c r="L6" s="126"/>
      <c r="M6" s="139"/>
      <c r="N6" s="126"/>
      <c r="O6" s="125"/>
      <c r="P6" s="126"/>
      <c r="Q6" s="3"/>
      <c r="S6" s="141">
        <v>504202</v>
      </c>
      <c r="T6" s="141"/>
    </row>
    <row r="7" spans="2:22" ht="19.5" customHeight="1" thickBot="1" x14ac:dyDescent="0.3">
      <c r="B7" s="137"/>
      <c r="C7" s="104"/>
      <c r="D7" s="125"/>
      <c r="E7" s="126"/>
      <c r="F7" s="125"/>
      <c r="G7" s="139"/>
      <c r="H7" s="139"/>
      <c r="I7" s="139"/>
      <c r="J7" s="139"/>
      <c r="K7" s="125"/>
      <c r="L7" s="126"/>
      <c r="M7" s="139"/>
      <c r="N7" s="126"/>
      <c r="O7" s="125"/>
      <c r="P7" s="126"/>
      <c r="Q7" s="3"/>
    </row>
    <row r="8" spans="2:22" ht="63" customHeight="1" thickBot="1" x14ac:dyDescent="0.3">
      <c r="B8" s="38" t="s">
        <v>43</v>
      </c>
      <c r="C8" s="37" t="s">
        <v>42</v>
      </c>
      <c r="D8" s="127"/>
      <c r="E8" s="128"/>
      <c r="F8" s="127"/>
      <c r="G8" s="140"/>
      <c r="H8" s="140"/>
      <c r="I8" s="140"/>
      <c r="J8" s="140"/>
      <c r="K8" s="127"/>
      <c r="L8" s="128"/>
      <c r="M8" s="140"/>
      <c r="N8" s="128"/>
      <c r="O8" s="127"/>
      <c r="P8" s="128"/>
      <c r="Q8" s="3"/>
    </row>
    <row r="9" spans="2:22" ht="24" customHeight="1" thickBot="1" x14ac:dyDescent="0.3">
      <c r="B9" s="129"/>
      <c r="C9" s="130"/>
      <c r="D9" s="131">
        <v>55</v>
      </c>
      <c r="E9" s="132"/>
      <c r="F9" s="94">
        <v>118</v>
      </c>
      <c r="G9" s="95"/>
      <c r="H9" s="95"/>
      <c r="I9" s="95"/>
      <c r="J9" s="95"/>
      <c r="K9" s="96">
        <f>SUM(F9)*D9</f>
        <v>6490</v>
      </c>
      <c r="L9" s="83"/>
      <c r="M9" s="82">
        <f>SUM(T40)/O9</f>
        <v>57.416255813953477</v>
      </c>
      <c r="N9" s="83"/>
      <c r="O9" s="121">
        <v>86</v>
      </c>
      <c r="P9" s="122"/>
      <c r="Q9" s="3"/>
    </row>
    <row r="10" spans="2:22" ht="24.75" customHeight="1" thickBot="1" x14ac:dyDescent="0.3">
      <c r="B10" s="36"/>
      <c r="C10" s="36"/>
      <c r="D10" s="117" t="s">
        <v>41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2">
        <f>M9*O9</f>
        <v>4937.7979999999989</v>
      </c>
      <c r="O10" s="82"/>
      <c r="P10" s="83"/>
      <c r="Q10" s="3"/>
    </row>
    <row r="11" spans="2:22" ht="19.5" thickBot="1" x14ac:dyDescent="0.3"/>
    <row r="12" spans="2:22" ht="21" customHeight="1" thickBot="1" x14ac:dyDescent="0.3">
      <c r="B12" s="123" t="s">
        <v>40</v>
      </c>
      <c r="C12" s="124"/>
      <c r="D12" s="124" t="s">
        <v>39</v>
      </c>
      <c r="E12" s="107" t="s">
        <v>38</v>
      </c>
      <c r="F12" s="117" t="s">
        <v>37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8" t="s">
        <v>36</v>
      </c>
      <c r="U12" s="107" t="s">
        <v>35</v>
      </c>
      <c r="V12" s="110" t="s">
        <v>34</v>
      </c>
    </row>
    <row r="13" spans="2:22" ht="17.25" customHeight="1" thickBot="1" x14ac:dyDescent="0.3">
      <c r="B13" s="125"/>
      <c r="C13" s="126"/>
      <c r="D13" s="126"/>
      <c r="E13" s="108"/>
      <c r="F13" s="117" t="s">
        <v>33</v>
      </c>
      <c r="G13" s="115"/>
      <c r="H13" s="115"/>
      <c r="I13" s="115"/>
      <c r="J13" s="115"/>
      <c r="K13" s="115"/>
      <c r="L13" s="117" t="s">
        <v>32</v>
      </c>
      <c r="M13" s="115"/>
      <c r="N13" s="115"/>
      <c r="O13" s="115"/>
      <c r="P13" s="116"/>
      <c r="Q13" s="115" t="s">
        <v>31</v>
      </c>
      <c r="R13" s="115"/>
      <c r="S13" s="116"/>
      <c r="T13" s="119"/>
      <c r="U13" s="108"/>
      <c r="V13" s="111"/>
    </row>
    <row r="14" spans="2:22" ht="71.25" customHeight="1" thickBot="1" x14ac:dyDescent="0.3">
      <c r="B14" s="125"/>
      <c r="C14" s="126"/>
      <c r="D14" s="126"/>
      <c r="E14" s="108"/>
      <c r="F14" s="62" t="s">
        <v>78</v>
      </c>
      <c r="G14" s="113" t="s">
        <v>13</v>
      </c>
      <c r="H14" s="113"/>
      <c r="I14" s="113"/>
      <c r="J14" s="113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19"/>
      <c r="U14" s="108"/>
      <c r="V14" s="111"/>
    </row>
    <row r="15" spans="2:22" ht="15.75" customHeight="1" thickBot="1" x14ac:dyDescent="0.3">
      <c r="B15" s="127"/>
      <c r="C15" s="128"/>
      <c r="D15" s="128"/>
      <c r="E15" s="109"/>
      <c r="F15" s="35"/>
      <c r="G15" s="114"/>
      <c r="H15" s="114"/>
      <c r="I15" s="114"/>
      <c r="J15" s="114"/>
      <c r="K15" s="34"/>
      <c r="L15" s="77"/>
      <c r="M15" s="77"/>
      <c r="N15" s="77"/>
      <c r="O15" s="77"/>
      <c r="P15" s="77"/>
      <c r="Q15" s="77"/>
      <c r="R15" s="78"/>
      <c r="S15" s="33"/>
      <c r="T15" s="120"/>
      <c r="U15" s="109"/>
      <c r="V15" s="112"/>
    </row>
    <row r="16" spans="2:22" x14ac:dyDescent="0.25">
      <c r="B16" s="97" t="s">
        <v>29</v>
      </c>
      <c r="C16" s="98"/>
      <c r="D16" s="32"/>
      <c r="E16" s="27"/>
      <c r="F16" s="31">
        <f>O9</f>
        <v>86</v>
      </c>
      <c r="G16" s="99">
        <f>O9</f>
        <v>86</v>
      </c>
      <c r="H16" s="100"/>
      <c r="I16" s="100"/>
      <c r="J16" s="101"/>
      <c r="K16" s="30">
        <f>O9</f>
        <v>86</v>
      </c>
      <c r="L16" s="30">
        <v>86</v>
      </c>
      <c r="M16" s="30">
        <v>86</v>
      </c>
      <c r="N16" s="30">
        <v>86</v>
      </c>
      <c r="O16" s="30">
        <v>86</v>
      </c>
      <c r="P16" s="30">
        <v>86</v>
      </c>
      <c r="Q16" s="30">
        <v>86</v>
      </c>
      <c r="R16" s="74">
        <v>86</v>
      </c>
      <c r="S16" s="29"/>
      <c r="T16" s="28"/>
      <c r="U16" s="27"/>
      <c r="V16" s="26"/>
    </row>
    <row r="17" spans="1:23" ht="19.5" thickBot="1" x14ac:dyDescent="0.3">
      <c r="B17" s="102" t="s">
        <v>28</v>
      </c>
      <c r="C17" s="103"/>
      <c r="D17" s="25"/>
      <c r="E17" s="20" t="s">
        <v>27</v>
      </c>
      <c r="F17" s="24">
        <v>200</v>
      </c>
      <c r="G17" s="104">
        <v>200</v>
      </c>
      <c r="H17" s="105"/>
      <c r="I17" s="105"/>
      <c r="J17" s="106"/>
      <c r="K17" s="23" t="s">
        <v>81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3">
      <c r="A18" s="1">
        <v>1</v>
      </c>
      <c r="B18" s="89" t="s">
        <v>26</v>
      </c>
      <c r="C18" s="90"/>
      <c r="D18" s="15">
        <v>48</v>
      </c>
      <c r="E18" s="44" t="s">
        <v>10</v>
      </c>
      <c r="F18" s="14"/>
      <c r="G18" s="91"/>
      <c r="H18" s="92"/>
      <c r="I18" s="92"/>
      <c r="J18" s="93"/>
      <c r="K18" s="10"/>
      <c r="L18" s="10">
        <v>0.03</v>
      </c>
      <c r="M18" s="10">
        <v>0.1</v>
      </c>
      <c r="N18" s="10"/>
      <c r="O18" s="10"/>
      <c r="P18" s="10"/>
      <c r="Q18" s="10"/>
      <c r="R18" s="73"/>
      <c r="S18" s="9"/>
      <c r="T18" s="8">
        <f t="shared" ref="T18:T36" si="0">SUM(F18:S18)</f>
        <v>0.13</v>
      </c>
      <c r="U18" s="7">
        <v>11.18</v>
      </c>
      <c r="V18" s="6">
        <f t="shared" ref="V18:V37" si="1">SUM(U18)*D18</f>
        <v>536.64</v>
      </c>
    </row>
    <row r="19" spans="1:23" x14ac:dyDescent="0.3">
      <c r="A19" s="1">
        <v>2</v>
      </c>
      <c r="B19" s="89" t="s">
        <v>25</v>
      </c>
      <c r="C19" s="90"/>
      <c r="D19" s="15">
        <v>35</v>
      </c>
      <c r="E19" s="12" t="s">
        <v>10</v>
      </c>
      <c r="F19" s="14"/>
      <c r="G19" s="91"/>
      <c r="H19" s="92"/>
      <c r="I19" s="92"/>
      <c r="J19" s="93"/>
      <c r="K19" s="10"/>
      <c r="L19" s="10">
        <v>9.2999999999999992E-3</v>
      </c>
      <c r="M19" s="10"/>
      <c r="N19" s="10"/>
      <c r="O19" s="10"/>
      <c r="P19" s="10"/>
      <c r="Q19" s="10"/>
      <c r="R19" s="73"/>
      <c r="S19" s="9"/>
      <c r="T19" s="8">
        <f t="shared" si="0"/>
        <v>9.2999999999999992E-3</v>
      </c>
      <c r="U19" s="7">
        <v>0.8</v>
      </c>
      <c r="V19" s="6">
        <f t="shared" si="1"/>
        <v>28</v>
      </c>
    </row>
    <row r="20" spans="1:23" x14ac:dyDescent="0.3">
      <c r="A20" s="1">
        <v>3</v>
      </c>
      <c r="B20" s="89" t="s">
        <v>24</v>
      </c>
      <c r="C20" s="90"/>
      <c r="D20" s="15">
        <v>38</v>
      </c>
      <c r="E20" s="12" t="s">
        <v>10</v>
      </c>
      <c r="F20" s="14"/>
      <c r="G20" s="91"/>
      <c r="H20" s="92"/>
      <c r="I20" s="92"/>
      <c r="J20" s="93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73"/>
      <c r="S20" s="9"/>
      <c r="T20" s="8">
        <f t="shared" si="0"/>
        <v>6.0000000000000001E-3</v>
      </c>
      <c r="U20" s="7">
        <v>0.52</v>
      </c>
      <c r="V20" s="6">
        <f t="shared" si="1"/>
        <v>19.760000000000002</v>
      </c>
    </row>
    <row r="21" spans="1:23" x14ac:dyDescent="0.3">
      <c r="A21" s="1">
        <v>4</v>
      </c>
      <c r="B21" s="89" t="s">
        <v>23</v>
      </c>
      <c r="C21" s="90"/>
      <c r="D21" s="15">
        <v>156</v>
      </c>
      <c r="E21" s="59" t="s">
        <v>10</v>
      </c>
      <c r="F21" s="14"/>
      <c r="G21" s="91"/>
      <c r="H21" s="92"/>
      <c r="I21" s="92"/>
      <c r="J21" s="93"/>
      <c r="K21" s="10"/>
      <c r="L21" s="10">
        <v>2E-3</v>
      </c>
      <c r="M21" s="10"/>
      <c r="N21" s="10"/>
      <c r="O21" s="10"/>
      <c r="P21" s="10">
        <v>1E-3</v>
      </c>
      <c r="Q21" s="10"/>
      <c r="R21" s="73"/>
      <c r="S21" s="9"/>
      <c r="T21" s="8">
        <f t="shared" si="0"/>
        <v>3.0000000000000001E-3</v>
      </c>
      <c r="U21" s="7">
        <v>0.26</v>
      </c>
      <c r="V21" s="6">
        <f t="shared" si="1"/>
        <v>40.56</v>
      </c>
    </row>
    <row r="22" spans="1:23" x14ac:dyDescent="0.3">
      <c r="A22" s="1">
        <v>5</v>
      </c>
      <c r="B22" s="89" t="s">
        <v>22</v>
      </c>
      <c r="C22" s="90"/>
      <c r="D22" s="15">
        <v>314</v>
      </c>
      <c r="E22" s="57" t="s">
        <v>10</v>
      </c>
      <c r="F22" s="14"/>
      <c r="G22" s="91"/>
      <c r="H22" s="92"/>
      <c r="I22" s="92"/>
      <c r="J22" s="93"/>
      <c r="K22" s="10"/>
      <c r="L22" s="10">
        <v>1.6299999999999999E-3</v>
      </c>
      <c r="M22" s="10"/>
      <c r="N22" s="10"/>
      <c r="O22" s="10"/>
      <c r="P22" s="10"/>
      <c r="Q22" s="10"/>
      <c r="R22" s="73"/>
      <c r="S22" s="9"/>
      <c r="T22" s="8">
        <f t="shared" si="0"/>
        <v>1.6299999999999999E-3</v>
      </c>
      <c r="U22" s="7">
        <v>0.14000000000000001</v>
      </c>
      <c r="V22" s="6">
        <f t="shared" si="1"/>
        <v>43.96</v>
      </c>
      <c r="W22" s="1" t="s">
        <v>59</v>
      </c>
    </row>
    <row r="23" spans="1:23" x14ac:dyDescent="0.3">
      <c r="A23" s="1">
        <v>6</v>
      </c>
      <c r="B23" s="89" t="s">
        <v>21</v>
      </c>
      <c r="C23" s="90"/>
      <c r="D23" s="15">
        <v>278</v>
      </c>
      <c r="E23" s="12" t="s">
        <v>10</v>
      </c>
      <c r="F23" s="14"/>
      <c r="G23" s="91"/>
      <c r="H23" s="92"/>
      <c r="I23" s="92"/>
      <c r="J23" s="93"/>
      <c r="K23" s="10"/>
      <c r="L23" s="10">
        <v>3.0000000000000001E-3</v>
      </c>
      <c r="M23" s="10">
        <v>5.7200000000000003E-3</v>
      </c>
      <c r="N23" s="10"/>
      <c r="O23" s="10"/>
      <c r="P23" s="10"/>
      <c r="Q23" s="10"/>
      <c r="R23" s="73"/>
      <c r="S23" s="9"/>
      <c r="T23" s="8">
        <f t="shared" si="0"/>
        <v>8.7200000000000003E-3</v>
      </c>
      <c r="U23" s="7">
        <v>0.75</v>
      </c>
      <c r="V23" s="6">
        <f t="shared" si="1"/>
        <v>208.5</v>
      </c>
    </row>
    <row r="24" spans="1:23" x14ac:dyDescent="0.3">
      <c r="A24" s="1">
        <v>7</v>
      </c>
      <c r="B24" s="89" t="s">
        <v>73</v>
      </c>
      <c r="C24" s="90"/>
      <c r="D24" s="15">
        <v>36</v>
      </c>
      <c r="E24" s="12" t="s">
        <v>10</v>
      </c>
      <c r="F24" s="14"/>
      <c r="G24" s="91"/>
      <c r="H24" s="92"/>
      <c r="I24" s="92"/>
      <c r="J24" s="93"/>
      <c r="K24" s="10"/>
      <c r="L24" s="10">
        <v>1.4999999999999999E-2</v>
      </c>
      <c r="M24" s="10"/>
      <c r="N24" s="10"/>
      <c r="O24" s="10"/>
      <c r="P24" s="10"/>
      <c r="Q24" s="10"/>
      <c r="R24" s="73"/>
      <c r="S24" s="9"/>
      <c r="T24" s="8">
        <f t="shared" si="0"/>
        <v>1.4999999999999999E-2</v>
      </c>
      <c r="U24" s="7">
        <v>1.29</v>
      </c>
      <c r="V24" s="6">
        <f t="shared" si="1"/>
        <v>46.44</v>
      </c>
    </row>
    <row r="25" spans="1:23" x14ac:dyDescent="0.3">
      <c r="A25" s="1">
        <v>8</v>
      </c>
      <c r="B25" s="89" t="s">
        <v>75</v>
      </c>
      <c r="C25" s="90"/>
      <c r="D25" s="15">
        <v>85</v>
      </c>
      <c r="E25" s="61" t="s">
        <v>76</v>
      </c>
      <c r="F25" s="14"/>
      <c r="G25" s="91"/>
      <c r="H25" s="92"/>
      <c r="I25" s="92"/>
      <c r="J25" s="93"/>
      <c r="K25" s="10"/>
      <c r="L25" s="10">
        <v>1.163E-2</v>
      </c>
      <c r="M25" s="10"/>
      <c r="N25" s="10"/>
      <c r="O25" s="10"/>
      <c r="P25" s="10"/>
      <c r="Q25" s="10"/>
      <c r="R25" s="73"/>
      <c r="S25" s="9"/>
      <c r="T25" s="8">
        <f t="shared" si="0"/>
        <v>1.163E-2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9</v>
      </c>
      <c r="B26" s="89" t="s">
        <v>20</v>
      </c>
      <c r="C26" s="90"/>
      <c r="D26" s="15">
        <v>430</v>
      </c>
      <c r="E26" s="12" t="s">
        <v>10</v>
      </c>
      <c r="F26" s="14"/>
      <c r="G26" s="91"/>
      <c r="H26" s="92"/>
      <c r="I26" s="92"/>
      <c r="J26" s="93"/>
      <c r="K26" s="10"/>
      <c r="L26" s="10"/>
      <c r="M26" s="10">
        <v>0.06</v>
      </c>
      <c r="N26" s="10"/>
      <c r="O26" s="10"/>
      <c r="P26" s="10"/>
      <c r="Q26" s="10"/>
      <c r="R26" s="73"/>
      <c r="S26" s="9"/>
      <c r="T26" s="79">
        <f t="shared" si="0"/>
        <v>0.06</v>
      </c>
      <c r="U26" s="60">
        <v>5.16</v>
      </c>
      <c r="V26" s="6">
        <f t="shared" si="1"/>
        <v>2218.8000000000002</v>
      </c>
      <c r="W26" s="42"/>
    </row>
    <row r="27" spans="1:23" x14ac:dyDescent="0.3">
      <c r="A27" s="1">
        <v>10</v>
      </c>
      <c r="B27" s="89" t="s">
        <v>19</v>
      </c>
      <c r="C27" s="90"/>
      <c r="D27" s="18">
        <v>73</v>
      </c>
      <c r="E27" s="12" t="s">
        <v>10</v>
      </c>
      <c r="F27" s="17">
        <v>1E-3</v>
      </c>
      <c r="G27" s="91">
        <v>0.01</v>
      </c>
      <c r="H27" s="92"/>
      <c r="I27" s="92"/>
      <c r="J27" s="93"/>
      <c r="K27" s="10"/>
      <c r="L27" s="10"/>
      <c r="M27" s="10"/>
      <c r="N27" s="10">
        <v>0.01</v>
      </c>
      <c r="O27" s="10"/>
      <c r="P27" s="10">
        <v>1E-3</v>
      </c>
      <c r="Q27" s="10">
        <v>0.01</v>
      </c>
      <c r="R27" s="73"/>
      <c r="S27" s="9"/>
      <c r="T27" s="8">
        <f t="shared" si="0"/>
        <v>3.2000000000000001E-2</v>
      </c>
      <c r="U27" s="7">
        <v>2.75</v>
      </c>
      <c r="V27" s="6">
        <f t="shared" si="1"/>
        <v>200.75</v>
      </c>
    </row>
    <row r="28" spans="1:23" x14ac:dyDescent="0.3">
      <c r="A28" s="1">
        <v>11</v>
      </c>
      <c r="B28" s="89" t="s">
        <v>61</v>
      </c>
      <c r="C28" s="90"/>
      <c r="D28" s="15">
        <v>55</v>
      </c>
      <c r="E28" s="12" t="s">
        <v>10</v>
      </c>
      <c r="F28" s="14"/>
      <c r="G28" s="91"/>
      <c r="H28" s="92"/>
      <c r="I28" s="92"/>
      <c r="J28" s="93"/>
      <c r="K28" s="10"/>
      <c r="L28" s="10"/>
      <c r="M28" s="10"/>
      <c r="N28" s="10">
        <v>8.0000000000000002E-3</v>
      </c>
      <c r="O28" s="10"/>
      <c r="P28" s="10"/>
      <c r="Q28" s="10"/>
      <c r="R28" s="73"/>
      <c r="S28" s="9"/>
      <c r="T28" s="8">
        <f t="shared" si="0"/>
        <v>8.0000000000000002E-3</v>
      </c>
      <c r="U28" s="7">
        <v>0.69</v>
      </c>
      <c r="V28" s="6">
        <f t="shared" si="1"/>
        <v>37.949999999999996</v>
      </c>
    </row>
    <row r="29" spans="1:23" x14ac:dyDescent="0.3">
      <c r="A29" s="1">
        <v>12</v>
      </c>
      <c r="B29" s="89" t="s">
        <v>18</v>
      </c>
      <c r="C29" s="90"/>
      <c r="D29" s="15">
        <v>46</v>
      </c>
      <c r="E29" s="12" t="s">
        <v>10</v>
      </c>
      <c r="F29" s="14"/>
      <c r="G29" s="91"/>
      <c r="H29" s="92"/>
      <c r="I29" s="92"/>
      <c r="J29" s="93"/>
      <c r="K29" s="10">
        <v>3.1399999999999997E-2</v>
      </c>
      <c r="L29" s="10"/>
      <c r="M29" s="10"/>
      <c r="N29" s="10"/>
      <c r="O29" s="10">
        <v>0.05</v>
      </c>
      <c r="P29" s="10"/>
      <c r="Q29" s="10"/>
      <c r="R29" s="73"/>
      <c r="S29" s="9"/>
      <c r="T29" s="8">
        <f t="shared" si="0"/>
        <v>8.14E-2</v>
      </c>
      <c r="U29" s="7">
        <v>7</v>
      </c>
      <c r="V29" s="6">
        <f t="shared" si="1"/>
        <v>322</v>
      </c>
    </row>
    <row r="30" spans="1:23" x14ac:dyDescent="0.3">
      <c r="A30" s="1">
        <v>13</v>
      </c>
      <c r="B30" s="89" t="s">
        <v>63</v>
      </c>
      <c r="C30" s="90"/>
      <c r="D30" s="15">
        <v>300</v>
      </c>
      <c r="E30" s="12" t="s">
        <v>10</v>
      </c>
      <c r="F30" s="14"/>
      <c r="G30" s="91"/>
      <c r="H30" s="92"/>
      <c r="I30" s="92"/>
      <c r="J30" s="93"/>
      <c r="K30" s="10"/>
      <c r="L30" s="10"/>
      <c r="M30" s="10"/>
      <c r="N30" s="10"/>
      <c r="O30" s="10"/>
      <c r="P30" s="10">
        <v>7.0000000000000001E-3</v>
      </c>
      <c r="Q30" s="10"/>
      <c r="R30" s="73"/>
      <c r="S30" s="9"/>
      <c r="T30" s="8">
        <f t="shared" si="0"/>
        <v>7.0000000000000001E-3</v>
      </c>
      <c r="U30" s="7">
        <v>0.6</v>
      </c>
      <c r="V30" s="6">
        <f t="shared" si="1"/>
        <v>180</v>
      </c>
    </row>
    <row r="31" spans="1:23" x14ac:dyDescent="0.3">
      <c r="A31" s="1">
        <v>14</v>
      </c>
      <c r="B31" s="56" t="s">
        <v>70</v>
      </c>
      <c r="C31" s="51"/>
      <c r="D31" s="15">
        <v>32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>
        <v>5.0000000000000001E-3</v>
      </c>
      <c r="N31" s="10"/>
      <c r="O31" s="10"/>
      <c r="P31" s="10">
        <v>1.243E-2</v>
      </c>
      <c r="Q31" s="10"/>
      <c r="R31" s="73"/>
      <c r="S31" s="55"/>
      <c r="T31" s="8" t="s">
        <v>84</v>
      </c>
      <c r="U31" s="60">
        <v>1.4990000000000001</v>
      </c>
      <c r="V31" s="6">
        <f t="shared" si="1"/>
        <v>47.968000000000004</v>
      </c>
    </row>
    <row r="32" spans="1:23" x14ac:dyDescent="0.3">
      <c r="A32" s="1">
        <v>15</v>
      </c>
      <c r="B32" s="89" t="s">
        <v>17</v>
      </c>
      <c r="C32" s="90"/>
      <c r="D32" s="15">
        <v>85</v>
      </c>
      <c r="E32" s="12" t="s">
        <v>16</v>
      </c>
      <c r="F32" s="16">
        <v>3.5999999999999997E-2</v>
      </c>
      <c r="G32" s="91"/>
      <c r="H32" s="92"/>
      <c r="I32" s="92"/>
      <c r="J32" s="93"/>
      <c r="K32" s="10"/>
      <c r="L32" s="10"/>
      <c r="M32" s="10">
        <v>1E-3</v>
      </c>
      <c r="N32" s="10"/>
      <c r="O32" s="10"/>
      <c r="P32" s="10">
        <v>0.01</v>
      </c>
      <c r="Q32" s="10"/>
      <c r="R32" s="73"/>
      <c r="S32" s="9"/>
      <c r="T32" s="8">
        <f t="shared" si="0"/>
        <v>4.7E-2</v>
      </c>
      <c r="U32" s="7">
        <v>4</v>
      </c>
      <c r="V32" s="6">
        <f t="shared" si="1"/>
        <v>340</v>
      </c>
    </row>
    <row r="33" spans="1:22" x14ac:dyDescent="0.3">
      <c r="A33" s="1">
        <v>16</v>
      </c>
      <c r="B33" s="89" t="s">
        <v>15</v>
      </c>
      <c r="C33" s="90"/>
      <c r="D33" s="15">
        <v>11</v>
      </c>
      <c r="E33" s="58" t="s">
        <v>72</v>
      </c>
      <c r="F33" s="14"/>
      <c r="G33" s="91"/>
      <c r="H33" s="92"/>
      <c r="I33" s="92"/>
      <c r="J33" s="93"/>
      <c r="K33" s="10"/>
      <c r="L33" s="10"/>
      <c r="M33" s="10"/>
      <c r="N33" s="10"/>
      <c r="O33" s="10"/>
      <c r="P33" s="10">
        <v>4.8999999999999998E-3</v>
      </c>
      <c r="Q33" s="10"/>
      <c r="R33" s="73"/>
      <c r="S33" s="9"/>
      <c r="T33" s="8">
        <f t="shared" si="0"/>
        <v>4.8999999999999998E-3</v>
      </c>
      <c r="U33" s="7">
        <v>7</v>
      </c>
      <c r="V33" s="6">
        <f t="shared" si="1"/>
        <v>77</v>
      </c>
    </row>
    <row r="34" spans="1:22" x14ac:dyDescent="0.3">
      <c r="A34" s="1">
        <v>17</v>
      </c>
      <c r="B34" s="84" t="s">
        <v>14</v>
      </c>
      <c r="C34" s="85"/>
      <c r="D34" s="13">
        <v>1045</v>
      </c>
      <c r="E34" s="12" t="s">
        <v>10</v>
      </c>
      <c r="F34" s="11"/>
      <c r="G34" s="86"/>
      <c r="H34" s="87"/>
      <c r="I34" s="87"/>
      <c r="J34" s="88"/>
      <c r="K34" s="10">
        <v>4.1999999999999997E-3</v>
      </c>
      <c r="L34" s="10"/>
      <c r="M34" s="10"/>
      <c r="N34" s="10"/>
      <c r="O34" s="10"/>
      <c r="P34" s="10"/>
      <c r="Q34" s="10"/>
      <c r="R34" s="73"/>
      <c r="S34" s="9"/>
      <c r="T34" s="8">
        <f t="shared" si="0"/>
        <v>4.1999999999999997E-3</v>
      </c>
      <c r="U34" s="7">
        <v>0.36</v>
      </c>
      <c r="V34" s="6">
        <f t="shared" si="1"/>
        <v>376.2</v>
      </c>
    </row>
    <row r="35" spans="1:22" x14ac:dyDescent="0.3">
      <c r="A35" s="1">
        <v>18</v>
      </c>
      <c r="B35" s="84" t="s">
        <v>13</v>
      </c>
      <c r="C35" s="85"/>
      <c r="D35" s="13">
        <v>770</v>
      </c>
      <c r="E35" s="12" t="s">
        <v>10</v>
      </c>
      <c r="F35" s="11"/>
      <c r="G35" s="86">
        <v>2.0000000000000001E-4</v>
      </c>
      <c r="H35" s="87"/>
      <c r="I35" s="87"/>
      <c r="J35" s="88"/>
      <c r="K35" s="10"/>
      <c r="L35" s="10"/>
      <c r="M35" s="10"/>
      <c r="N35" s="10"/>
      <c r="O35" s="10"/>
      <c r="P35" s="10"/>
      <c r="Q35" s="10">
        <v>2.0000000000000001E-4</v>
      </c>
      <c r="R35" s="73"/>
      <c r="S35" s="9"/>
      <c r="T35" s="8">
        <f t="shared" si="0"/>
        <v>4.0000000000000002E-4</v>
      </c>
      <c r="U35" s="60">
        <v>3.4000000000000002E-2</v>
      </c>
      <c r="V35" s="6">
        <f t="shared" si="1"/>
        <v>26.180000000000003</v>
      </c>
    </row>
    <row r="36" spans="1:22" x14ac:dyDescent="0.3">
      <c r="A36" s="1">
        <v>19</v>
      </c>
      <c r="B36" s="84" t="s">
        <v>71</v>
      </c>
      <c r="C36" s="85"/>
      <c r="D36" s="13">
        <v>440</v>
      </c>
      <c r="E36" s="12" t="s">
        <v>10</v>
      </c>
      <c r="F36" s="11"/>
      <c r="G36" s="86"/>
      <c r="H36" s="87"/>
      <c r="I36" s="87"/>
      <c r="J36" s="88"/>
      <c r="K36" s="10"/>
      <c r="L36" s="10"/>
      <c r="M36" s="10"/>
      <c r="N36" s="10"/>
      <c r="O36" s="10"/>
      <c r="P36" s="10">
        <v>2.0000000000000001E-4</v>
      </c>
      <c r="Q36" s="10"/>
      <c r="R36" s="73"/>
      <c r="S36" s="9"/>
      <c r="T36" s="8">
        <f t="shared" si="0"/>
        <v>2.0000000000000001E-4</v>
      </c>
      <c r="U36" s="60">
        <v>1.7000000000000001E-2</v>
      </c>
      <c r="V36" s="6">
        <f t="shared" si="1"/>
        <v>7.48</v>
      </c>
    </row>
    <row r="37" spans="1:22" x14ac:dyDescent="0.3">
      <c r="A37" s="1">
        <v>20</v>
      </c>
      <c r="B37" s="84" t="s">
        <v>12</v>
      </c>
      <c r="C37" s="85"/>
      <c r="D37" s="13">
        <v>19</v>
      </c>
      <c r="E37" s="12" t="s">
        <v>10</v>
      </c>
      <c r="F37" s="11"/>
      <c r="G37" s="86"/>
      <c r="H37" s="87"/>
      <c r="I37" s="87"/>
      <c r="J37" s="88"/>
      <c r="K37" s="10"/>
      <c r="L37" s="10"/>
      <c r="M37" s="10"/>
      <c r="N37" s="10"/>
      <c r="O37" s="10"/>
      <c r="P37" s="10"/>
      <c r="Q37" s="10"/>
      <c r="R37" s="73">
        <v>4.0000000000000001E-3</v>
      </c>
      <c r="S37" s="9"/>
      <c r="T37" s="8">
        <f>SUM(F37:S37)</f>
        <v>4.0000000000000001E-3</v>
      </c>
      <c r="U37" s="7">
        <v>0.34</v>
      </c>
      <c r="V37" s="6">
        <f t="shared" si="1"/>
        <v>6.4600000000000009</v>
      </c>
    </row>
    <row r="38" spans="1:22" ht="19.5" thickBot="1" x14ac:dyDescent="0.35">
      <c r="A38" s="1">
        <v>21</v>
      </c>
      <c r="B38" s="68" t="s">
        <v>11</v>
      </c>
      <c r="C38" s="69"/>
      <c r="D38" s="13">
        <v>41</v>
      </c>
      <c r="E38" s="67" t="s">
        <v>10</v>
      </c>
      <c r="F38" s="72">
        <v>2.5000000000000001E-2</v>
      </c>
      <c r="G38" s="70"/>
      <c r="H38" s="71"/>
      <c r="I38" s="71"/>
      <c r="J38" s="72"/>
      <c r="K38" s="10"/>
      <c r="L38" s="10"/>
      <c r="M38" s="10"/>
      <c r="N38" s="10"/>
      <c r="O38" s="10"/>
      <c r="P38" s="10"/>
      <c r="Q38" s="10"/>
      <c r="R38" s="73"/>
      <c r="S38" s="70"/>
      <c r="T38" s="8" t="s">
        <v>80</v>
      </c>
      <c r="U38" s="7">
        <v>2.15</v>
      </c>
      <c r="V38" s="6">
        <f t="shared" ref="V38" si="2">SUM(U38)*D38</f>
        <v>88.149999999999991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73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82">
        <f>V18+V19+V20+V21+V22+V23+V24+V25+V26+V27+V28+V29+V30+V31+V32+V33+V34+V35+V36+V37+V38+V39</f>
        <v>4937.7979999999989</v>
      </c>
      <c r="U40" s="82"/>
      <c r="V40" s="83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81" t="s">
        <v>8</v>
      </c>
      <c r="C42" s="81"/>
      <c r="D42" s="81" t="s">
        <v>4</v>
      </c>
      <c r="E42" s="81"/>
      <c r="F42" s="81"/>
      <c r="G42" s="81" t="s">
        <v>7</v>
      </c>
      <c r="H42" s="81"/>
      <c r="I42" s="81"/>
      <c r="J42" s="81"/>
      <c r="K42" s="81"/>
      <c r="O42" s="1" t="s">
        <v>6</v>
      </c>
      <c r="P42" s="81" t="s">
        <v>1</v>
      </c>
      <c r="Q42" s="81"/>
      <c r="R42" s="81"/>
      <c r="S42" s="81" t="s">
        <v>64</v>
      </c>
      <c r="T42" s="81"/>
    </row>
    <row r="44" spans="1:22" x14ac:dyDescent="0.3">
      <c r="B44" s="80" t="s">
        <v>5</v>
      </c>
      <c r="C44" s="80"/>
      <c r="D44" s="81" t="s">
        <v>4</v>
      </c>
      <c r="E44" s="81"/>
      <c r="F44" s="81"/>
      <c r="G44" s="81" t="s">
        <v>3</v>
      </c>
      <c r="H44" s="81"/>
      <c r="I44" s="81"/>
      <c r="J44" s="81"/>
      <c r="K44" s="81"/>
      <c r="O44" s="2" t="s">
        <v>2</v>
      </c>
      <c r="P44" s="81" t="s">
        <v>1</v>
      </c>
      <c r="Q44" s="81"/>
      <c r="R44" s="81"/>
      <c r="S44" s="81" t="s">
        <v>0</v>
      </c>
      <c r="T44" s="81"/>
    </row>
    <row r="49" spans="20:20" x14ac:dyDescent="0.25">
      <c r="T49" s="1" t="s">
        <v>79</v>
      </c>
    </row>
  </sheetData>
  <sheetProtection formatCells="0"/>
  <protectedRanges>
    <protectedRange sqref="B31:S39 B20:S30 B18:S1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P42:R42"/>
    <mergeCell ref="S42:T42"/>
    <mergeCell ref="B44:C44"/>
    <mergeCell ref="D44:F44"/>
    <mergeCell ref="G44:K44"/>
    <mergeCell ref="P44:R44"/>
    <mergeCell ref="S44:T44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2024-12-19T10:24:43Z</cp:lastPrinted>
  <dcterms:created xsi:type="dcterms:W3CDTF">2022-11-11T08:20:43Z</dcterms:created>
  <dcterms:modified xsi:type="dcterms:W3CDTF">2024-12-19T10:28:12Z</dcterms:modified>
</cp:coreProperties>
</file>