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Чт2" sheetId="1" r:id="rId1"/>
  </sheets>
  <definedNames>
    <definedName name="_GoBack" localSheetId="0">Чт2!$B$32</definedName>
  </definedNames>
  <calcPr calcId="144525"/>
</workbook>
</file>

<file path=xl/calcChain.xml><?xml version="1.0" encoding="utf-8"?>
<calcChain xmlns="http://schemas.openxmlformats.org/spreadsheetml/2006/main">
  <c r="R29" i="1" l="1"/>
  <c r="T29" i="1"/>
  <c r="T18" i="1" l="1"/>
  <c r="T19" i="1"/>
  <c r="T20" i="1"/>
  <c r="T21" i="1"/>
  <c r="T22" i="1"/>
  <c r="T23" i="1"/>
  <c r="T24" i="1"/>
  <c r="T25" i="1"/>
  <c r="T26" i="1"/>
  <c r="T27" i="1"/>
  <c r="T28" i="1"/>
  <c r="R19" i="1"/>
  <c r="R20" i="1"/>
  <c r="R21" i="1"/>
  <c r="R22" i="1"/>
  <c r="R23" i="1"/>
  <c r="R24" i="1"/>
  <c r="R25" i="1"/>
  <c r="R26" i="1"/>
  <c r="R27" i="1"/>
  <c r="T17" i="1"/>
  <c r="R17" i="1"/>
  <c r="M15" i="1"/>
  <c r="L15" i="1"/>
  <c r="G15" i="1"/>
  <c r="F15" i="1"/>
  <c r="K9" i="1"/>
  <c r="R30" i="1" l="1"/>
  <c r="M9" i="1" s="1"/>
  <c r="N10" i="1" s="1"/>
</calcChain>
</file>

<file path=xl/sharedStrings.xml><?xml version="1.0" encoding="utf-8"?>
<sst xmlns="http://schemas.openxmlformats.org/spreadsheetml/2006/main" count="88" uniqueCount="72">
  <si>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</si>
  <si>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</si>
  <si>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</si>
  <si>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</si>
  <si>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</si>
  <si>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</si>
  <si>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</si>
  <si>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</si>
  <si>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</si>
  <si>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</si>
  <si>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</si>
  <si>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</si>
  <si>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</si>
  <si>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</si>
  <si>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</si>
  <si>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</si>
  <si>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</si>
  <si>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</si>
  <si>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</si>
  <si>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</si>
  <si>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</si>
  <si>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</si>
  <si>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</si>
  <si>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</si>
  <si>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</si>
  <si>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Рыба тушенная с соусом</t>
  </si>
  <si>
    <t>Макароны отварные</t>
  </si>
  <si>
    <t>Хлеб</t>
  </si>
  <si>
    <t>Чай с сахаром</t>
  </si>
  <si>
    <t>Количество порций</t>
  </si>
  <si>
    <t>Выход -вес порций</t>
  </si>
  <si>
    <t>г</t>
  </si>
  <si>
    <t>Рыба</t>
  </si>
  <si>
    <t>кг</t>
  </si>
  <si>
    <t>Морковь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</si>
  <si>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</si>
  <si>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</si>
  <si>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</si>
  <si>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</si>
  <si>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</si>
  <si>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</si>
  <si>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</si>
  <si>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>Масло слив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</si>
  <si>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</si>
  <si>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</si>
  <si>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</si>
  <si>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</si>
  <si>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</si>
  <si>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</si>
  <si>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</si>
  <si>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</si>
  <si>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</si>
  <si>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</si>
  <si>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 xml:space="preserve">   </t>
  </si>
  <si>
    <t>Балкарова М.М.</t>
  </si>
  <si>
    <t xml:space="preserve">   директор</t>
  </si>
  <si>
    <t xml:space="preserve">Меню-требование на выдачу продуктов питания  </t>
  </si>
  <si>
    <t>2 неделя</t>
  </si>
  <si>
    <t>четверг</t>
  </si>
  <si>
    <t>Кудаева Л.Л.</t>
  </si>
  <si>
    <t xml:space="preserve">Коды категорий довольствующихся
школьники
</t>
  </si>
  <si>
    <t>№ п/п</t>
  </si>
  <si>
    <t>200\15</t>
  </si>
  <si>
    <t xml:space="preserve">    </t>
  </si>
  <si>
    <t>Мармелад</t>
  </si>
  <si>
    <t>шт</t>
  </si>
  <si>
    <t>1</t>
  </si>
  <si>
    <t xml:space="preserve"> </t>
  </si>
  <si>
    <t>90/50</t>
  </si>
  <si>
    <t>0,008</t>
  </si>
  <si>
    <t>№14</t>
  </si>
  <si>
    <t>19.12.2024г.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</si>
</sst>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"/>
  <sheetViews>
    <sheetView tabSelected="1" zoomScale="80" zoomScaleNormal="80" workbookViewId="0">
      <selection activeCell="U28" sqref="U28"/>
    </sheetView>
  </sheetViews>
  <sheetFormatPr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0</v>
      </c>
      <c r="G1" s="36" t="s">
        <v>56</v>
      </c>
      <c r="H1" s="36"/>
      <c r="I1" s="36"/>
      <c r="J1" s="36"/>
      <c r="K1" s="36"/>
      <c r="L1" s="36"/>
      <c r="M1" s="36"/>
      <c r="N1" s="1" t="s">
        <v>70</v>
      </c>
    </row>
    <row r="2" spans="1:20" ht="15" customHeight="1" x14ac:dyDescent="0.3">
      <c r="B2" s="1" t="s">
        <v>55</v>
      </c>
      <c r="C2" s="37" t="s">
        <v>1</v>
      </c>
      <c r="D2" s="37"/>
      <c r="E2" s="38" t="s">
        <v>54</v>
      </c>
      <c r="F2" s="38"/>
      <c r="G2" s="36" t="s">
        <v>2</v>
      </c>
      <c r="H2" s="36"/>
      <c r="I2" s="36"/>
      <c r="J2" s="36"/>
      <c r="K2" s="37" t="s">
        <v>3</v>
      </c>
      <c r="L2" s="37"/>
      <c r="M2" s="37"/>
      <c r="N2" s="37" t="s">
        <v>4</v>
      </c>
      <c r="O2" s="37"/>
      <c r="P2" s="37" t="s">
        <v>5</v>
      </c>
      <c r="Q2" s="37"/>
      <c r="R2" s="39" t="s">
        <v>6</v>
      </c>
      <c r="S2" s="39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14" t="s">
        <v>71</v>
      </c>
      <c r="G4" s="2"/>
      <c r="H4" s="4"/>
      <c r="I4" s="2"/>
      <c r="J4" s="4"/>
      <c r="K4" s="12" t="s">
        <v>57</v>
      </c>
      <c r="L4" s="1" t="s">
        <v>58</v>
      </c>
      <c r="Q4" s="37" t="s">
        <v>7</v>
      </c>
      <c r="R4" s="37"/>
    </row>
    <row r="5" spans="1:20" ht="18.75" customHeight="1" x14ac:dyDescent="0.25">
      <c r="B5" s="34" t="s">
        <v>60</v>
      </c>
      <c r="C5" s="34"/>
      <c r="D5" s="34" t="s">
        <v>8</v>
      </c>
      <c r="E5" s="34"/>
      <c r="F5" s="34" t="s">
        <v>9</v>
      </c>
      <c r="G5" s="34"/>
      <c r="H5" s="34"/>
      <c r="I5" s="34"/>
      <c r="J5" s="34"/>
      <c r="K5" s="34" t="s">
        <v>10</v>
      </c>
      <c r="L5" s="34"/>
      <c r="M5" s="34" t="s">
        <v>11</v>
      </c>
      <c r="N5" s="34" t="s">
        <v>12</v>
      </c>
      <c r="O5" s="34"/>
      <c r="Q5" s="34" t="s">
        <v>13</v>
      </c>
      <c r="R5" s="34"/>
    </row>
    <row r="6" spans="1:20" ht="26.2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Q6" s="34">
        <v>504202</v>
      </c>
      <c r="R6" s="34"/>
    </row>
    <row r="7" spans="1:20" ht="19.5" customHeigh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20" ht="63" customHeight="1" x14ac:dyDescent="0.25">
      <c r="B8" s="13" t="s">
        <v>14</v>
      </c>
      <c r="C8" s="13" t="s">
        <v>15</v>
      </c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20" ht="24" customHeight="1" x14ac:dyDescent="0.25">
      <c r="B9" s="34"/>
      <c r="C9" s="34"/>
      <c r="D9" s="40">
        <v>77.58</v>
      </c>
      <c r="E9" s="40"/>
      <c r="F9" s="40">
        <v>79</v>
      </c>
      <c r="G9" s="40"/>
      <c r="H9" s="40"/>
      <c r="I9" s="40"/>
      <c r="J9" s="40"/>
      <c r="K9" s="34">
        <f>SUM(F9)*D9</f>
        <v>6128.82</v>
      </c>
      <c r="L9" s="34"/>
      <c r="M9" s="15">
        <f>SUM(R30)/N9</f>
        <v>64.236103896103899</v>
      </c>
      <c r="N9" s="34">
        <v>77</v>
      </c>
      <c r="O9" s="34"/>
    </row>
    <row r="10" spans="1:20" ht="24.75" customHeight="1" x14ac:dyDescent="0.25">
      <c r="B10" s="42" t="s">
        <v>16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4"/>
      <c r="N10" s="41">
        <f>N9*M9</f>
        <v>4946.18</v>
      </c>
      <c r="O10" s="41"/>
    </row>
    <row r="11" spans="1:20" ht="21" customHeight="1" x14ac:dyDescent="0.25">
      <c r="A11" s="29" t="s">
        <v>61</v>
      </c>
      <c r="B11" s="34" t="s">
        <v>17</v>
      </c>
      <c r="C11" s="34"/>
      <c r="D11" s="34" t="s">
        <v>18</v>
      </c>
      <c r="E11" s="34" t="s">
        <v>19</v>
      </c>
      <c r="F11" s="34" t="s">
        <v>20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45" t="s">
        <v>21</v>
      </c>
      <c r="S11" s="34" t="s">
        <v>22</v>
      </c>
      <c r="T11" s="34" t="s">
        <v>23</v>
      </c>
    </row>
    <row r="12" spans="1:20" ht="17.25" customHeight="1" x14ac:dyDescent="0.25">
      <c r="A12" s="30"/>
      <c r="B12" s="34"/>
      <c r="C12" s="34"/>
      <c r="D12" s="34"/>
      <c r="E12" s="34"/>
      <c r="F12" s="34" t="s">
        <v>24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45"/>
      <c r="S12" s="34"/>
      <c r="T12" s="34"/>
    </row>
    <row r="13" spans="1:20" ht="71.25" customHeight="1" x14ac:dyDescent="0.25">
      <c r="A13" s="30"/>
      <c r="B13" s="34"/>
      <c r="C13" s="34"/>
      <c r="D13" s="34"/>
      <c r="E13" s="34"/>
      <c r="F13" s="13" t="s">
        <v>25</v>
      </c>
      <c r="G13" s="34" t="s">
        <v>26</v>
      </c>
      <c r="H13" s="34"/>
      <c r="I13" s="34"/>
      <c r="J13" s="34"/>
      <c r="K13" s="23" t="s">
        <v>64</v>
      </c>
      <c r="L13" s="13" t="s">
        <v>27</v>
      </c>
      <c r="M13" s="13" t="s">
        <v>28</v>
      </c>
      <c r="N13" s="21"/>
      <c r="O13" s="22"/>
      <c r="P13" s="13"/>
      <c r="Q13" s="13"/>
      <c r="R13" s="45"/>
      <c r="S13" s="34"/>
      <c r="T13" s="34"/>
    </row>
    <row r="14" spans="1:20" ht="15.75" customHeight="1" x14ac:dyDescent="0.25">
      <c r="A14" s="31"/>
      <c r="B14" s="34"/>
      <c r="C14" s="34"/>
      <c r="D14" s="34"/>
      <c r="E14" s="34"/>
      <c r="F14" s="13"/>
      <c r="G14" s="34"/>
      <c r="H14" s="34"/>
      <c r="I14" s="34"/>
      <c r="J14" s="34"/>
      <c r="K14" s="13"/>
      <c r="L14" s="13"/>
      <c r="M14" s="13"/>
      <c r="N14" s="21"/>
      <c r="O14" s="13"/>
      <c r="P14" s="13"/>
      <c r="Q14" s="13"/>
      <c r="R14" s="45"/>
      <c r="S14" s="34"/>
      <c r="T14" s="34"/>
    </row>
    <row r="15" spans="1:20" x14ac:dyDescent="0.25">
      <c r="A15" s="16"/>
      <c r="B15" s="33" t="s">
        <v>29</v>
      </c>
      <c r="C15" s="33"/>
      <c r="D15" s="13"/>
      <c r="E15" s="13"/>
      <c r="F15" s="13">
        <f>SUM(N9)</f>
        <v>77</v>
      </c>
      <c r="G15" s="34">
        <f>SUM(N9)</f>
        <v>77</v>
      </c>
      <c r="H15" s="34"/>
      <c r="I15" s="34"/>
      <c r="J15" s="34"/>
      <c r="K15" s="13">
        <v>77</v>
      </c>
      <c r="L15" s="13">
        <f>SUM(N9)</f>
        <v>77</v>
      </c>
      <c r="M15" s="13">
        <f>SUM(N9)</f>
        <v>77</v>
      </c>
      <c r="N15" s="21"/>
      <c r="O15" s="13"/>
      <c r="P15" s="13"/>
      <c r="Q15" s="13"/>
      <c r="R15" s="13"/>
      <c r="S15" s="13"/>
      <c r="T15" s="13"/>
    </row>
    <row r="16" spans="1:20" x14ac:dyDescent="0.25">
      <c r="A16" s="16"/>
      <c r="B16" s="33" t="s">
        <v>30</v>
      </c>
      <c r="C16" s="33"/>
      <c r="D16" s="13"/>
      <c r="E16" s="13" t="s">
        <v>31</v>
      </c>
      <c r="F16" s="13" t="s">
        <v>68</v>
      </c>
      <c r="G16" s="34">
        <v>150</v>
      </c>
      <c r="H16" s="34"/>
      <c r="I16" s="34"/>
      <c r="J16" s="34"/>
      <c r="K16" s="13">
        <v>30</v>
      </c>
      <c r="L16" s="13">
        <v>60</v>
      </c>
      <c r="M16" s="19" t="s">
        <v>62</v>
      </c>
      <c r="N16" s="21"/>
      <c r="O16" s="13"/>
      <c r="P16" s="13"/>
      <c r="Q16" s="13"/>
      <c r="R16" s="13"/>
      <c r="S16" s="13"/>
      <c r="T16" s="13"/>
    </row>
    <row r="17" spans="1:23" x14ac:dyDescent="0.3">
      <c r="A17" s="16">
        <v>1</v>
      </c>
      <c r="B17" s="35" t="s">
        <v>32</v>
      </c>
      <c r="C17" s="35"/>
      <c r="D17" s="5">
        <v>195</v>
      </c>
      <c r="E17" s="13" t="s">
        <v>33</v>
      </c>
      <c r="F17" s="6">
        <v>0.17199999999999999</v>
      </c>
      <c r="G17" s="32"/>
      <c r="H17" s="32"/>
      <c r="I17" s="32"/>
      <c r="J17" s="32"/>
      <c r="K17" s="7"/>
      <c r="L17" s="7"/>
      <c r="M17" s="7"/>
      <c r="N17" s="7"/>
      <c r="O17" s="7"/>
      <c r="P17" s="7"/>
      <c r="Q17" s="7"/>
      <c r="R17" s="17">
        <f>SUM(F17:Q17)</f>
        <v>0.17199999999999999</v>
      </c>
      <c r="S17" s="15">
        <v>13.24</v>
      </c>
      <c r="T17" s="15">
        <f t="shared" ref="T17:T29" si="0">SUM(S17)*D17</f>
        <v>2581.8000000000002</v>
      </c>
    </row>
    <row r="18" spans="1:23" x14ac:dyDescent="0.3">
      <c r="A18" s="16">
        <v>2</v>
      </c>
      <c r="B18" s="35" t="s">
        <v>34</v>
      </c>
      <c r="C18" s="35"/>
      <c r="D18" s="5">
        <v>35</v>
      </c>
      <c r="E18" s="13" t="s">
        <v>33</v>
      </c>
      <c r="F18" s="6">
        <v>8.0000000000000002E-3</v>
      </c>
      <c r="G18" s="32"/>
      <c r="H18" s="32"/>
      <c r="I18" s="32"/>
      <c r="J18" s="32"/>
      <c r="K18" s="7"/>
      <c r="L18" s="7"/>
      <c r="M18" s="7"/>
      <c r="N18" s="7"/>
      <c r="O18" s="7"/>
      <c r="P18" s="7"/>
      <c r="Q18" s="7"/>
      <c r="R18" s="17" t="s">
        <v>69</v>
      </c>
      <c r="S18" s="20">
        <v>0.62</v>
      </c>
      <c r="T18" s="15">
        <f t="shared" si="0"/>
        <v>21.7</v>
      </c>
    </row>
    <row r="19" spans="1:23" x14ac:dyDescent="0.3">
      <c r="A19" s="16">
        <v>3</v>
      </c>
      <c r="B19" s="35" t="s">
        <v>35</v>
      </c>
      <c r="C19" s="35"/>
      <c r="D19" s="5">
        <v>38</v>
      </c>
      <c r="E19" s="13" t="s">
        <v>33</v>
      </c>
      <c r="F19" s="6">
        <v>0.01</v>
      </c>
      <c r="G19" s="32"/>
      <c r="H19" s="32"/>
      <c r="I19" s="32"/>
      <c r="J19" s="32"/>
      <c r="K19" s="7"/>
      <c r="L19" s="7"/>
      <c r="M19" s="7"/>
      <c r="N19" s="7"/>
      <c r="O19" s="7"/>
      <c r="P19" s="7"/>
      <c r="Q19" s="7"/>
      <c r="R19" s="17">
        <f t="shared" ref="R19:R29" si="1">SUM(F19:Q19)</f>
        <v>0.01</v>
      </c>
      <c r="S19" s="15">
        <v>0.77</v>
      </c>
      <c r="T19" s="15">
        <f t="shared" si="0"/>
        <v>29.26</v>
      </c>
    </row>
    <row r="20" spans="1:23" x14ac:dyDescent="0.3">
      <c r="A20" s="16">
        <v>4</v>
      </c>
      <c r="B20" s="35" t="s">
        <v>36</v>
      </c>
      <c r="C20" s="35"/>
      <c r="D20" s="5">
        <v>314</v>
      </c>
      <c r="E20" s="13" t="s">
        <v>33</v>
      </c>
      <c r="F20" s="6">
        <v>3.63E-3</v>
      </c>
      <c r="G20" s="32"/>
      <c r="H20" s="32"/>
      <c r="I20" s="32"/>
      <c r="J20" s="32"/>
      <c r="K20" s="7"/>
      <c r="L20" s="7"/>
      <c r="M20" s="7"/>
      <c r="N20" s="7"/>
      <c r="O20" s="7"/>
      <c r="P20" s="7"/>
      <c r="Q20" s="7"/>
      <c r="R20" s="17">
        <f t="shared" si="1"/>
        <v>3.63E-3</v>
      </c>
      <c r="S20" s="24">
        <v>0.28000000000000003</v>
      </c>
      <c r="T20" s="15">
        <f t="shared" si="0"/>
        <v>87.92</v>
      </c>
    </row>
    <row r="21" spans="1:23" x14ac:dyDescent="0.3">
      <c r="A21" s="16">
        <v>5</v>
      </c>
      <c r="B21" s="35" t="s">
        <v>37</v>
      </c>
      <c r="C21" s="35"/>
      <c r="D21" s="5">
        <v>17</v>
      </c>
      <c r="E21" s="13" t="s">
        <v>33</v>
      </c>
      <c r="F21" s="6">
        <v>3.0000000000000001E-3</v>
      </c>
      <c r="G21" s="32">
        <v>2E-3</v>
      </c>
      <c r="H21" s="32"/>
      <c r="I21" s="32"/>
      <c r="J21" s="32"/>
      <c r="K21" s="7"/>
      <c r="L21" s="7"/>
      <c r="M21" s="7"/>
      <c r="N21" s="7"/>
      <c r="O21" s="7"/>
      <c r="P21" s="7"/>
      <c r="Q21" s="7"/>
      <c r="R21" s="17">
        <f t="shared" si="1"/>
        <v>5.0000000000000001E-3</v>
      </c>
      <c r="S21" s="15">
        <v>0.39</v>
      </c>
      <c r="T21" s="15">
        <f t="shared" si="0"/>
        <v>6.63</v>
      </c>
      <c r="W21" s="8"/>
    </row>
    <row r="22" spans="1:23" x14ac:dyDescent="0.3">
      <c r="A22" s="16">
        <v>6</v>
      </c>
      <c r="B22" s="35" t="s">
        <v>38</v>
      </c>
      <c r="C22" s="35"/>
      <c r="D22" s="5">
        <v>73</v>
      </c>
      <c r="E22" s="13" t="s">
        <v>33</v>
      </c>
      <c r="F22" s="6">
        <v>1E-3</v>
      </c>
      <c r="G22" s="32"/>
      <c r="H22" s="32"/>
      <c r="I22" s="32"/>
      <c r="J22" s="32"/>
      <c r="K22" s="7"/>
      <c r="L22" s="7"/>
      <c r="M22" s="7">
        <v>1.4999999999999999E-2</v>
      </c>
      <c r="N22" s="7"/>
      <c r="O22" s="7"/>
      <c r="P22" s="7"/>
      <c r="Q22" s="7"/>
      <c r="R22" s="17">
        <f t="shared" si="1"/>
        <v>1.6E-2</v>
      </c>
      <c r="S22" s="15">
        <v>1.23</v>
      </c>
      <c r="T22" s="15">
        <f t="shared" si="0"/>
        <v>89.789999999999992</v>
      </c>
    </row>
    <row r="23" spans="1:23" x14ac:dyDescent="0.3">
      <c r="A23" s="16">
        <v>7</v>
      </c>
      <c r="B23" s="35" t="s">
        <v>39</v>
      </c>
      <c r="C23" s="35"/>
      <c r="D23" s="5">
        <v>32</v>
      </c>
      <c r="E23" s="13" t="s">
        <v>33</v>
      </c>
      <c r="F23" s="6">
        <v>5.0000000000000001E-3</v>
      </c>
      <c r="G23" s="32"/>
      <c r="H23" s="32"/>
      <c r="I23" s="32"/>
      <c r="J23" s="32"/>
      <c r="K23" s="7"/>
      <c r="L23" s="7"/>
      <c r="M23" s="7"/>
      <c r="N23" s="7"/>
      <c r="O23" s="7"/>
      <c r="P23" s="7"/>
      <c r="Q23" s="7"/>
      <c r="R23" s="17">
        <f t="shared" si="1"/>
        <v>5.0000000000000001E-3</v>
      </c>
      <c r="S23" s="15">
        <v>0.39</v>
      </c>
      <c r="T23" s="15">
        <f t="shared" si="0"/>
        <v>12.48</v>
      </c>
    </row>
    <row r="24" spans="1:23" x14ac:dyDescent="0.3">
      <c r="A24" s="16">
        <v>8</v>
      </c>
      <c r="B24" s="35" t="s">
        <v>40</v>
      </c>
      <c r="C24" s="35"/>
      <c r="D24" s="5">
        <v>156</v>
      </c>
      <c r="E24" s="13" t="s">
        <v>33</v>
      </c>
      <c r="F24" s="6">
        <v>0.01</v>
      </c>
      <c r="G24" s="32"/>
      <c r="H24" s="32"/>
      <c r="I24" s="32"/>
      <c r="J24" s="32"/>
      <c r="K24" s="7"/>
      <c r="L24" s="7"/>
      <c r="M24" s="7"/>
      <c r="N24" s="7"/>
      <c r="O24" s="7"/>
      <c r="P24" s="7"/>
      <c r="Q24" s="7"/>
      <c r="R24" s="17">
        <f t="shared" si="1"/>
        <v>0.01</v>
      </c>
      <c r="S24" s="15">
        <v>0.77</v>
      </c>
      <c r="T24" s="15">
        <f t="shared" si="0"/>
        <v>120.12</v>
      </c>
    </row>
    <row r="25" spans="1:23" x14ac:dyDescent="0.3">
      <c r="A25" s="16">
        <v>9</v>
      </c>
      <c r="B25" s="35" t="s">
        <v>41</v>
      </c>
      <c r="C25" s="35"/>
      <c r="D25" s="5">
        <v>41</v>
      </c>
      <c r="E25" s="13" t="s">
        <v>33</v>
      </c>
      <c r="F25" s="6"/>
      <c r="G25" s="32">
        <v>5.2999999999999999E-2</v>
      </c>
      <c r="H25" s="32"/>
      <c r="I25" s="32"/>
      <c r="J25" s="32"/>
      <c r="K25" s="7"/>
      <c r="L25" s="7"/>
      <c r="M25" s="7"/>
      <c r="N25" s="7"/>
      <c r="O25" s="7"/>
      <c r="P25" s="7"/>
      <c r="Q25" s="7"/>
      <c r="R25" s="17">
        <f t="shared" si="1"/>
        <v>5.2999999999999999E-2</v>
      </c>
      <c r="S25" s="15">
        <v>4.08</v>
      </c>
      <c r="T25" s="15">
        <f t="shared" si="0"/>
        <v>167.28</v>
      </c>
      <c r="U25" s="8"/>
      <c r="V25" s="1" t="s">
        <v>53</v>
      </c>
    </row>
    <row r="26" spans="1:23" ht="15.75" customHeight="1" x14ac:dyDescent="0.3">
      <c r="A26" s="16">
        <v>10</v>
      </c>
      <c r="B26" s="35" t="s">
        <v>42</v>
      </c>
      <c r="C26" s="35"/>
      <c r="D26" s="5">
        <v>1045</v>
      </c>
      <c r="E26" s="13" t="s">
        <v>33</v>
      </c>
      <c r="F26" s="6"/>
      <c r="G26" s="32">
        <v>7.0000000000000001E-3</v>
      </c>
      <c r="H26" s="32"/>
      <c r="I26" s="32"/>
      <c r="J26" s="32"/>
      <c r="K26" s="7"/>
      <c r="L26" s="7"/>
      <c r="M26" s="7"/>
      <c r="N26" s="7"/>
      <c r="O26" s="7"/>
      <c r="P26" s="7"/>
      <c r="Q26" s="7"/>
      <c r="R26" s="17">
        <f t="shared" si="1"/>
        <v>7.0000000000000001E-3</v>
      </c>
      <c r="S26" s="15">
        <v>0.54</v>
      </c>
      <c r="T26" s="15">
        <f t="shared" si="0"/>
        <v>564.30000000000007</v>
      </c>
    </row>
    <row r="27" spans="1:23" x14ac:dyDescent="0.3">
      <c r="A27" s="16">
        <v>11</v>
      </c>
      <c r="B27" s="35" t="s">
        <v>27</v>
      </c>
      <c r="C27" s="35"/>
      <c r="D27" s="5">
        <v>46</v>
      </c>
      <c r="E27" s="13" t="s">
        <v>33</v>
      </c>
      <c r="F27" s="6"/>
      <c r="G27" s="32"/>
      <c r="H27" s="32"/>
      <c r="I27" s="32"/>
      <c r="J27" s="32"/>
      <c r="K27" s="7"/>
      <c r="L27" s="7">
        <v>6.3600000000000004E-2</v>
      </c>
      <c r="M27" s="7"/>
      <c r="N27" s="7"/>
      <c r="O27" s="7"/>
      <c r="P27" s="7"/>
      <c r="Q27" s="7"/>
      <c r="R27" s="17">
        <f t="shared" si="1"/>
        <v>6.3600000000000004E-2</v>
      </c>
      <c r="S27" s="15">
        <v>4.9000000000000004</v>
      </c>
      <c r="T27" s="15">
        <f t="shared" si="0"/>
        <v>225.4</v>
      </c>
    </row>
    <row r="28" spans="1:23" x14ac:dyDescent="0.3">
      <c r="A28" s="16">
        <v>12</v>
      </c>
      <c r="B28" s="27" t="s">
        <v>64</v>
      </c>
      <c r="C28" s="28"/>
      <c r="D28" s="5">
        <v>12.5</v>
      </c>
      <c r="E28" s="23" t="s">
        <v>65</v>
      </c>
      <c r="F28" s="6"/>
      <c r="G28" s="32"/>
      <c r="H28" s="32"/>
      <c r="I28" s="32"/>
      <c r="J28" s="32"/>
      <c r="K28" s="7">
        <v>1</v>
      </c>
      <c r="L28" s="7"/>
      <c r="M28" s="7"/>
      <c r="N28" s="7"/>
      <c r="O28" s="7"/>
      <c r="P28" s="7"/>
      <c r="Q28" s="7"/>
      <c r="R28" s="17" t="s">
        <v>66</v>
      </c>
      <c r="S28" s="15">
        <v>77</v>
      </c>
      <c r="T28" s="15">
        <f t="shared" si="0"/>
        <v>962.5</v>
      </c>
    </row>
    <row r="29" spans="1:23" x14ac:dyDescent="0.3">
      <c r="A29" s="16">
        <v>13</v>
      </c>
      <c r="B29" s="27" t="s">
        <v>43</v>
      </c>
      <c r="C29" s="28"/>
      <c r="D29" s="5">
        <v>770</v>
      </c>
      <c r="E29" s="26" t="s">
        <v>33</v>
      </c>
      <c r="F29" s="6"/>
      <c r="G29" s="47"/>
      <c r="H29" s="48"/>
      <c r="I29" s="48"/>
      <c r="J29" s="49"/>
      <c r="K29" s="7"/>
      <c r="L29" s="7"/>
      <c r="M29" s="7">
        <v>1.2999999999999999E-3</v>
      </c>
      <c r="N29" s="7"/>
      <c r="O29" s="7"/>
      <c r="P29" s="7"/>
      <c r="Q29" s="7"/>
      <c r="R29" s="17">
        <f t="shared" si="1"/>
        <v>1.2999999999999999E-3</v>
      </c>
      <c r="S29" s="25">
        <v>0.1</v>
      </c>
      <c r="T29" s="25">
        <f t="shared" si="0"/>
        <v>77</v>
      </c>
    </row>
    <row r="30" spans="1:23" ht="15.75" customHeight="1" x14ac:dyDescent="0.25">
      <c r="B30" s="9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8" t="s">
        <v>44</v>
      </c>
      <c r="R30" s="46">
        <f>T17+T18+T19+T20+T21+T22+T23+T24+T25+T26+T27+T28+T29</f>
        <v>4946.18</v>
      </c>
      <c r="S30" s="46"/>
      <c r="T30" s="46"/>
    </row>
    <row r="31" spans="1:23" ht="35.25" customHeight="1" x14ac:dyDescent="0.25">
      <c r="B31" s="37" t="s">
        <v>45</v>
      </c>
      <c r="C31" s="37"/>
      <c r="D31" s="37" t="s">
        <v>46</v>
      </c>
      <c r="E31" s="37"/>
      <c r="F31" s="37"/>
      <c r="G31" s="37" t="s">
        <v>47</v>
      </c>
      <c r="H31" s="37"/>
      <c r="I31" s="37"/>
      <c r="J31" s="37"/>
      <c r="K31" s="37"/>
      <c r="N31" s="1" t="s">
        <v>48</v>
      </c>
      <c r="O31" s="37" t="s">
        <v>5</v>
      </c>
      <c r="P31" s="37"/>
      <c r="Q31" s="37" t="s">
        <v>59</v>
      </c>
      <c r="R31" s="37"/>
    </row>
    <row r="33" spans="2:23" x14ac:dyDescent="0.3">
      <c r="B33" s="50" t="s">
        <v>49</v>
      </c>
      <c r="C33" s="50"/>
      <c r="D33" s="37" t="s">
        <v>46</v>
      </c>
      <c r="E33" s="37"/>
      <c r="F33" s="37"/>
      <c r="G33" s="37" t="s">
        <v>50</v>
      </c>
      <c r="H33" s="37"/>
      <c r="I33" s="37"/>
      <c r="J33" s="37"/>
      <c r="K33" s="37"/>
      <c r="N33" s="11" t="s">
        <v>51</v>
      </c>
      <c r="O33" s="37" t="s">
        <v>5</v>
      </c>
      <c r="P33" s="37"/>
      <c r="Q33" s="37" t="s">
        <v>52</v>
      </c>
      <c r="R33" s="37"/>
    </row>
    <row r="34" spans="2:23" x14ac:dyDescent="0.25">
      <c r="T34" s="1" t="s">
        <v>63</v>
      </c>
    </row>
    <row r="36" spans="2:23" x14ac:dyDescent="0.25">
      <c r="W36" s="1" t="s">
        <v>67</v>
      </c>
    </row>
  </sheetData>
  <sheetProtection formatCells="0"/>
  <protectedRanges>
    <protectedRange sqref="N9" name="Диапазон3"/>
    <protectedRange sqref="B4" name="Диапазон2"/>
    <protectedRange sqref="B29:Q29 B17:Q27 B28:Q28" name="Диапазон1"/>
  </protectedRanges>
  <mergeCells count="76">
    <mergeCell ref="R30:T30"/>
    <mergeCell ref="G29:J29"/>
    <mergeCell ref="B29:C29"/>
    <mergeCell ref="B33:C33"/>
    <mergeCell ref="D33:F33"/>
    <mergeCell ref="G33:K33"/>
    <mergeCell ref="O33:P33"/>
    <mergeCell ref="Q33:R33"/>
    <mergeCell ref="B31:C31"/>
    <mergeCell ref="D31:F31"/>
    <mergeCell ref="G31:K31"/>
    <mergeCell ref="O31:P31"/>
    <mergeCell ref="Q31:R31"/>
    <mergeCell ref="B27:C27"/>
    <mergeCell ref="G27:J27"/>
    <mergeCell ref="B24:C24"/>
    <mergeCell ref="G24:J24"/>
    <mergeCell ref="B25:C25"/>
    <mergeCell ref="G25:J25"/>
    <mergeCell ref="B26:C26"/>
    <mergeCell ref="G26:J26"/>
    <mergeCell ref="G21:J21"/>
    <mergeCell ref="B22:C22"/>
    <mergeCell ref="G22:J22"/>
    <mergeCell ref="B23:C23"/>
    <mergeCell ref="G23:J23"/>
    <mergeCell ref="R11:R14"/>
    <mergeCell ref="S11:S14"/>
    <mergeCell ref="T11:T14"/>
    <mergeCell ref="F12:Q12"/>
    <mergeCell ref="G13:J13"/>
    <mergeCell ref="G14:J14"/>
    <mergeCell ref="N10:O10"/>
    <mergeCell ref="B11:C14"/>
    <mergeCell ref="D11:D14"/>
    <mergeCell ref="E11:E14"/>
    <mergeCell ref="F11:Q11"/>
    <mergeCell ref="B10:M10"/>
    <mergeCell ref="B9:C9"/>
    <mergeCell ref="D9:E9"/>
    <mergeCell ref="F9:J9"/>
    <mergeCell ref="K9:L9"/>
    <mergeCell ref="N9:O9"/>
    <mergeCell ref="P2:Q2"/>
    <mergeCell ref="R2:S2"/>
    <mergeCell ref="Q4:R4"/>
    <mergeCell ref="B5:C7"/>
    <mergeCell ref="D5:E8"/>
    <mergeCell ref="F5:J8"/>
    <mergeCell ref="K5:L8"/>
    <mergeCell ref="M5:M8"/>
    <mergeCell ref="N5:O8"/>
    <mergeCell ref="Q5:R5"/>
    <mergeCell ref="N2:O2"/>
    <mergeCell ref="Q6:R6"/>
    <mergeCell ref="G1:M1"/>
    <mergeCell ref="C2:D2"/>
    <mergeCell ref="E2:F2"/>
    <mergeCell ref="G2:J2"/>
    <mergeCell ref="K2:M2"/>
    <mergeCell ref="B28:C28"/>
    <mergeCell ref="A11:A14"/>
    <mergeCell ref="G28:J28"/>
    <mergeCell ref="B15:C15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</mergeCells>
  <pageMargins left="0.7" right="0.7" top="0.75" bottom="0.75" header="0.3" footer="0.3"/>
  <pageSetup paperSize="9" scale="5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2024-12-03T11:31:31Z</cp:lastPrinted>
  <dcterms:created xsi:type="dcterms:W3CDTF">2022-11-23T09:16:26Z</dcterms:created>
  <dcterms:modified xsi:type="dcterms:W3CDTF">2024-12-03T11:31:52Z</dcterms:modified>
</cp:coreProperties>
</file>