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18195" windowHeight="11310"/>
  </bookViews>
  <sheets>
    <sheet name="1 неделя измененная (75р)" sheetId="8" r:id="rId1"/>
    <sheet name="2 неделя измененная (75р)" sheetId="9" r:id="rId2"/>
  </sheets>
  <calcPr calcId="145621"/>
</workbook>
</file>

<file path=xl/calcChain.xml><?xml version="1.0" encoding="utf-8"?>
<calcChain xmlns="http://schemas.openxmlformats.org/spreadsheetml/2006/main">
  <c r="H77" i="8"/>
  <c r="L94"/>
  <c r="L52"/>
  <c r="L23"/>
  <c r="L20" i="9"/>
  <c r="L163"/>
  <c r="K163"/>
  <c r="J163"/>
  <c r="I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L132"/>
  <c r="K132"/>
  <c r="J132"/>
  <c r="I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32" s="1"/>
  <c r="L102"/>
  <c r="K102"/>
  <c r="J102"/>
  <c r="I102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L59"/>
  <c r="K59"/>
  <c r="J59"/>
  <c r="I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K20"/>
  <c r="J20"/>
  <c r="I20"/>
  <c r="H19"/>
  <c r="H18"/>
  <c r="H17"/>
  <c r="H16"/>
  <c r="H15"/>
  <c r="H14"/>
  <c r="H13"/>
  <c r="H12"/>
  <c r="H11"/>
  <c r="H10"/>
  <c r="L153" i="8"/>
  <c r="K153"/>
  <c r="J153"/>
  <c r="I153"/>
  <c r="H152"/>
  <c r="H151"/>
  <c r="H150"/>
  <c r="H149"/>
  <c r="H148"/>
  <c r="H147"/>
  <c r="H146"/>
  <c r="H145"/>
  <c r="H144"/>
  <c r="H143"/>
  <c r="H142"/>
  <c r="H141"/>
  <c r="H140"/>
  <c r="H139"/>
  <c r="H138"/>
  <c r="H137"/>
  <c r="L130"/>
  <c r="K130"/>
  <c r="J130"/>
  <c r="I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K94"/>
  <c r="J94"/>
  <c r="I94"/>
  <c r="H92"/>
  <c r="H91"/>
  <c r="H90"/>
  <c r="H89"/>
  <c r="H88"/>
  <c r="H87"/>
  <c r="H86"/>
  <c r="H85"/>
  <c r="H84"/>
  <c r="H83"/>
  <c r="H82"/>
  <c r="H81"/>
  <c r="H80"/>
  <c r="H79"/>
  <c r="H78"/>
  <c r="H76"/>
  <c r="H75"/>
  <c r="H74"/>
  <c r="H73"/>
  <c r="K52"/>
  <c r="J52"/>
  <c r="I52"/>
  <c r="H51"/>
  <c r="H50"/>
  <c r="H49"/>
  <c r="H48"/>
  <c r="H47"/>
  <c r="H46"/>
  <c r="H45"/>
  <c r="H44"/>
  <c r="H43"/>
  <c r="H42"/>
  <c r="H41"/>
  <c r="H40"/>
  <c r="H39"/>
  <c r="H38"/>
  <c r="K23"/>
  <c r="J23"/>
  <c r="I23"/>
  <c r="H22"/>
  <c r="H21"/>
  <c r="H20"/>
  <c r="H18"/>
  <c r="H17"/>
  <c r="H16"/>
  <c r="H15"/>
  <c r="H14"/>
  <c r="H13"/>
  <c r="H12"/>
  <c r="H11"/>
  <c r="H10"/>
  <c r="H9"/>
  <c r="H59" i="9" l="1"/>
  <c r="H153" i="8"/>
  <c r="L155"/>
  <c r="L158" s="1"/>
  <c r="H163" i="9"/>
  <c r="H20"/>
  <c r="H102"/>
  <c r="J166"/>
  <c r="J167" s="1"/>
  <c r="L166"/>
  <c r="L167" s="1"/>
  <c r="I166"/>
  <c r="I167" s="1"/>
  <c r="K166"/>
  <c r="K167" s="1"/>
  <c r="H94" i="8"/>
  <c r="H23"/>
  <c r="H52"/>
  <c r="I155"/>
  <c r="I158" s="1"/>
  <c r="K155"/>
  <c r="K158" s="1"/>
  <c r="J155"/>
  <c r="J158" s="1"/>
  <c r="H155" l="1"/>
  <c r="H158" s="1"/>
  <c r="H166" i="9"/>
  <c r="H167" s="1"/>
</calcChain>
</file>

<file path=xl/sharedStrings.xml><?xml version="1.0" encoding="utf-8"?>
<sst xmlns="http://schemas.openxmlformats.org/spreadsheetml/2006/main" count="545" uniqueCount="126">
  <si>
    <t>Примерное двухнедельное меню горячих школьных завтраков для детей 7-11 лет.</t>
  </si>
  <si>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</si>
  <si>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</si>
  <si>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</si>
  <si>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</si>
  <si>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</si>
  <si>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</si>
  <si>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</si>
  <si>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</si>
  <si>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</si>
  <si>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</si>
  <si>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</si>
  <si>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</si>
  <si>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</si>
  <si>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</si>
  <si>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</si>
  <si>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</si>
  <si>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</si>
  <si>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Мясо говяж</t>
  </si>
  <si>
    <t>Соль иодир</t>
  </si>
  <si>
    <t>Молоко</t>
  </si>
  <si>
    <t>Лук</t>
  </si>
  <si>
    <t>Вода</t>
  </si>
  <si>
    <t>Масло раст</t>
  </si>
  <si>
    <t>Томат</t>
  </si>
  <si>
    <t>Каша гречневая</t>
  </si>
  <si>
    <t>Какао с молоком</t>
  </si>
  <si>
    <t>Итого за день:</t>
  </si>
  <si>
    <t>200/20</t>
  </si>
  <si>
    <t>1 неделя - понедельник</t>
  </si>
  <si>
    <t>Хлеб</t>
  </si>
  <si>
    <t>200/15</t>
  </si>
  <si>
    <t>Каша перловая</t>
  </si>
  <si>
    <t>1 неделя - четверг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</si>
  <si>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</si>
  <si>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</si>
  <si>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</si>
  <si>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</si>
  <si>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</si>
  <si>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</si>
  <si>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1 неделя -вторник</t>
  </si>
  <si>
    <t>№  техн, карты</t>
  </si>
  <si>
    <t>Сл масло</t>
  </si>
  <si>
    <t>Сахар</t>
  </si>
  <si>
    <t>Хлеб пшеничн</t>
  </si>
  <si>
    <t>Куриное филе</t>
  </si>
  <si>
    <t>Соль иодиров</t>
  </si>
  <si>
    <t>Картофель</t>
  </si>
  <si>
    <t>Морковь</t>
  </si>
  <si>
    <t>Мука</t>
  </si>
  <si>
    <t xml:space="preserve">Вода </t>
  </si>
  <si>
    <t>№120609</t>
  </si>
  <si>
    <t>Чай</t>
  </si>
  <si>
    <t>Чай с сахаром</t>
  </si>
  <si>
    <t>Свекла</t>
  </si>
  <si>
    <t>Мясо гов</t>
  </si>
  <si>
    <t>Соль</t>
  </si>
  <si>
    <t>Слив масло</t>
  </si>
  <si>
    <t>Сметана</t>
  </si>
  <si>
    <t>Перловка</t>
  </si>
  <si>
    <t>Рыба заморож</t>
  </si>
  <si>
    <t xml:space="preserve">Сахар </t>
  </si>
  <si>
    <t>Раст масло</t>
  </si>
  <si>
    <t>Макароны отварные</t>
  </si>
  <si>
    <t>Макароны</t>
  </si>
  <si>
    <t>Соль иод</t>
  </si>
  <si>
    <t>Рис</t>
  </si>
  <si>
    <t>200\15</t>
  </si>
  <si>
    <t>Каша пшенная</t>
  </si>
  <si>
    <t>Пшено</t>
  </si>
  <si>
    <t>Плов из говядины</t>
  </si>
  <si>
    <t>Гречка</t>
  </si>
  <si>
    <t>Пюре картофельное</t>
  </si>
  <si>
    <t>Какао</t>
  </si>
  <si>
    <t>150\5</t>
  </si>
  <si>
    <t>Капуста</t>
  </si>
  <si>
    <t>Кисель</t>
  </si>
  <si>
    <t>Итого за день</t>
  </si>
  <si>
    <t>Яицо</t>
  </si>
  <si>
    <t>Итого за весь период</t>
  </si>
  <si>
    <t>Среднее значение за период</t>
  </si>
  <si>
    <t xml:space="preserve">Рис </t>
  </si>
  <si>
    <t>Жаркое из говядины</t>
  </si>
  <si>
    <t>Мармелад</t>
  </si>
  <si>
    <t>Среднее значение</t>
  </si>
  <si>
    <t>за период</t>
  </si>
  <si>
    <t>Кириное филе</t>
  </si>
  <si>
    <t>Котлеты из говядины</t>
  </si>
  <si>
    <t>Салат из вареной свеклы</t>
  </si>
  <si>
    <t>№290</t>
  </si>
  <si>
    <t>№302</t>
  </si>
  <si>
    <t>№1167</t>
  </si>
  <si>
    <t>№701,1</t>
  </si>
  <si>
    <t>№52</t>
  </si>
  <si>
    <t>Могильный М.П.</t>
  </si>
  <si>
    <t>№418</t>
  </si>
  <si>
    <t>№186</t>
  </si>
  <si>
    <t>№406</t>
  </si>
  <si>
    <t>№382</t>
  </si>
  <si>
    <t>№60</t>
  </si>
  <si>
    <t xml:space="preserve">Яицо </t>
  </si>
  <si>
    <t>№416</t>
  </si>
  <si>
    <t>№203</t>
  </si>
  <si>
    <t>№381</t>
  </si>
  <si>
    <t>№795</t>
  </si>
  <si>
    <t>№1096</t>
  </si>
  <si>
    <t xml:space="preserve">Салат из свежей капусты </t>
  </si>
  <si>
    <t>Зеленый горошек</t>
  </si>
  <si>
    <t>№91</t>
  </si>
  <si>
    <t>№638</t>
  </si>
  <si>
    <t xml:space="preserve">Хлеб </t>
  </si>
  <si>
    <t>№119</t>
  </si>
  <si>
    <t>№903</t>
  </si>
  <si>
    <t xml:space="preserve"> 1 неделя среда</t>
  </si>
  <si>
    <t>Бефстроганов из куриного филе</t>
  </si>
  <si>
    <t xml:space="preserve">Тефтели из говядины </t>
  </si>
  <si>
    <t>Соус красный основной</t>
  </si>
  <si>
    <t>№968</t>
  </si>
  <si>
    <t>Яйцо</t>
  </si>
  <si>
    <t>Соус сметанный</t>
  </si>
  <si>
    <t>Масло слив</t>
  </si>
  <si>
    <t>№554</t>
  </si>
  <si>
    <t xml:space="preserve">Биточки из говядины </t>
  </si>
  <si>
    <t xml:space="preserve">Котлеты из куриного филе </t>
  </si>
  <si>
    <t xml:space="preserve">Рыба тушенная </t>
  </si>
  <si>
    <t xml:space="preserve">Котлеты из курин филе 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</si>
</sst>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1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0" fontId="1" fillId="0" borderId="0" xfId="0" applyFont="1" applyBorder="1" applyAlignment="1">
      <alignment horizontal="center" vertical="center" wrapText="1"/>
    </xf>
    <xf numFmtId="0" fontId="0" fillId="0" borderId="26" xfId="0" applyBorder="1"/>
    <xf numFmtId="0" fontId="0" fillId="0" borderId="28" xfId="0" applyBorder="1"/>
    <xf numFmtId="0" fontId="2" fillId="0" borderId="30" xfId="0" applyFont="1" applyBorder="1" applyAlignment="1">
      <alignment horizontal="left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28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Alignment="1">
      <alignment horizontal="left"/>
    </xf>
    <xf numFmtId="0" fontId="7" fillId="0" borderId="35" xfId="0" applyFont="1" applyBorder="1"/>
    <xf numFmtId="0" fontId="7" fillId="0" borderId="25" xfId="0" applyFont="1" applyBorder="1"/>
    <xf numFmtId="0" fontId="1" fillId="0" borderId="25" xfId="0" applyFont="1" applyBorder="1" applyAlignment="1">
      <alignment horizontal="left"/>
    </xf>
    <xf numFmtId="0" fontId="1" fillId="0" borderId="25" xfId="0" applyFont="1" applyBorder="1"/>
    <xf numFmtId="2" fontId="1" fillId="0" borderId="25" xfId="0" applyNumberFormat="1" applyFont="1" applyBorder="1"/>
    <xf numFmtId="2" fontId="2" fillId="0" borderId="25" xfId="0" applyNumberFormat="1" applyFont="1" applyBorder="1"/>
    <xf numFmtId="0" fontId="0" fillId="0" borderId="25" xfId="0" applyBorder="1"/>
    <xf numFmtId="0" fontId="1" fillId="0" borderId="36" xfId="0" applyFont="1" applyBorder="1"/>
    <xf numFmtId="0" fontId="7" fillId="0" borderId="36" xfId="0" applyFont="1" applyBorder="1"/>
    <xf numFmtId="0" fontId="1" fillId="0" borderId="37" xfId="0" applyFont="1" applyBorder="1"/>
    <xf numFmtId="0" fontId="1" fillId="0" borderId="27" xfId="0" applyFont="1" applyBorder="1"/>
    <xf numFmtId="0" fontId="1" fillId="0" borderId="27" xfId="0" applyFont="1" applyBorder="1" applyAlignment="1">
      <alignment horizontal="left"/>
    </xf>
    <xf numFmtId="2" fontId="1" fillId="0" borderId="27" xfId="0" applyNumberFormat="1" applyFont="1" applyBorder="1"/>
    <xf numFmtId="0" fontId="0" fillId="0" borderId="27" xfId="0" applyBorder="1"/>
    <xf numFmtId="0" fontId="6" fillId="0" borderId="25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 vertical="center" wrapText="1"/>
    </xf>
    <xf numFmtId="0" fontId="1" fillId="0" borderId="35" xfId="0" applyFont="1" applyBorder="1"/>
    <xf numFmtId="0" fontId="1" fillId="0" borderId="26" xfId="0" applyFont="1" applyBorder="1"/>
    <xf numFmtId="0" fontId="1" fillId="0" borderId="15" xfId="0" applyFont="1" applyBorder="1"/>
    <xf numFmtId="0" fontId="1" fillId="0" borderId="28" xfId="0" applyFont="1" applyBorder="1"/>
    <xf numFmtId="0" fontId="7" fillId="0" borderId="0" xfId="0" applyFont="1" applyBorder="1" applyAlignment="1">
      <alignment horizontal="left"/>
    </xf>
    <xf numFmtId="2" fontId="7" fillId="0" borderId="0" xfId="0" applyNumberFormat="1" applyFont="1" applyBorder="1"/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2" fontId="2" fillId="0" borderId="51" xfId="0" applyNumberFormat="1" applyFont="1" applyBorder="1" applyAlignment="1">
      <alignment horizontal="center" vertical="center" wrapText="1"/>
    </xf>
    <xf numFmtId="2" fontId="2" fillId="0" borderId="62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center" wrapText="1"/>
    </xf>
    <xf numFmtId="2" fontId="2" fillId="0" borderId="5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2" fontId="2" fillId="0" borderId="47" xfId="0" applyNumberFormat="1" applyFont="1" applyBorder="1" applyAlignment="1">
      <alignment horizontal="center" vertical="center" wrapText="1"/>
    </xf>
    <xf numFmtId="2" fontId="2" fillId="0" borderId="60" xfId="0" applyNumberFormat="1" applyFont="1" applyBorder="1" applyAlignment="1">
      <alignment horizontal="center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2" fontId="2" fillId="0" borderId="53" xfId="0" applyNumberFormat="1" applyFont="1" applyBorder="1" applyAlignment="1">
      <alignment horizontal="center" vertical="center" wrapText="1"/>
    </xf>
    <xf numFmtId="2" fontId="2" fillId="0" borderId="63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2" fontId="2" fillId="0" borderId="44" xfId="0" applyNumberFormat="1" applyFont="1" applyBorder="1" applyAlignment="1">
      <alignment horizontal="center" vertical="center" wrapText="1"/>
    </xf>
    <xf numFmtId="2" fontId="2" fillId="0" borderId="43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2" fontId="2" fillId="0" borderId="4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6" fillId="0" borderId="43" xfId="0" applyFont="1" applyBorder="1"/>
    <xf numFmtId="0" fontId="6" fillId="0" borderId="26" xfId="0" applyFont="1" applyBorder="1"/>
    <xf numFmtId="0" fontId="6" fillId="0" borderId="44" xfId="0" applyFont="1" applyBorder="1"/>
    <xf numFmtId="0" fontId="6" fillId="0" borderId="15" xfId="0" applyFont="1" applyBorder="1"/>
    <xf numFmtId="0" fontId="4" fillId="0" borderId="15" xfId="0" applyFont="1" applyBorder="1"/>
    <xf numFmtId="0" fontId="4" fillId="0" borderId="26" xfId="0" applyFont="1" applyBorder="1"/>
    <xf numFmtId="0" fontId="4" fillId="0" borderId="44" xfId="0" applyFont="1" applyBorder="1"/>
    <xf numFmtId="0" fontId="4" fillId="0" borderId="36" xfId="0" applyFont="1" applyBorder="1"/>
    <xf numFmtId="0" fontId="2" fillId="0" borderId="20" xfId="0" applyFont="1" applyBorder="1" applyAlignment="1">
      <alignment horizontal="left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42" xfId="0" applyNumberFormat="1" applyFont="1" applyBorder="1" applyAlignment="1">
      <alignment horizontal="center" vertical="center" wrapText="1"/>
    </xf>
    <xf numFmtId="0" fontId="6" fillId="0" borderId="45" xfId="0" applyFont="1" applyBorder="1"/>
    <xf numFmtId="0" fontId="6" fillId="0" borderId="28" xfId="0" applyFont="1" applyBorder="1"/>
    <xf numFmtId="0" fontId="4" fillId="0" borderId="28" xfId="0" applyFont="1" applyBorder="1"/>
    <xf numFmtId="2" fontId="2" fillId="0" borderId="11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2" fontId="4" fillId="0" borderId="35" xfId="0" applyNumberFormat="1" applyFont="1" applyBorder="1"/>
    <xf numFmtId="2" fontId="4" fillId="0" borderId="43" xfId="0" applyNumberFormat="1" applyFont="1" applyBorder="1"/>
    <xf numFmtId="2" fontId="4" fillId="0" borderId="26" xfId="0" applyNumberFormat="1" applyFont="1" applyBorder="1"/>
    <xf numFmtId="2" fontId="2" fillId="0" borderId="26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4" fillId="0" borderId="36" xfId="0" applyNumberFormat="1" applyFont="1" applyBorder="1"/>
    <xf numFmtId="2" fontId="4" fillId="0" borderId="44" xfId="0" applyNumberFormat="1" applyFont="1" applyBorder="1"/>
    <xf numFmtId="2" fontId="4" fillId="0" borderId="15" xfId="0" applyNumberFormat="1" applyFont="1" applyBorder="1"/>
    <xf numFmtId="2" fontId="2" fillId="0" borderId="15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37" xfId="0" applyNumberFormat="1" applyFont="1" applyBorder="1"/>
    <xf numFmtId="2" fontId="4" fillId="0" borderId="45" xfId="0" applyNumberFormat="1" applyFont="1" applyBorder="1"/>
    <xf numFmtId="2" fontId="4" fillId="0" borderId="28" xfId="0" applyNumberFormat="1" applyFont="1" applyBorder="1"/>
    <xf numFmtId="2" fontId="2" fillId="0" borderId="28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left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2" fontId="4" fillId="0" borderId="41" xfId="0" applyNumberFormat="1" applyFont="1" applyBorder="1"/>
    <xf numFmtId="2" fontId="2" fillId="0" borderId="20" xfId="0" applyNumberFormat="1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2" fontId="2" fillId="0" borderId="36" xfId="0" applyNumberFormat="1" applyFont="1" applyBorder="1" applyAlignment="1">
      <alignment horizontal="center" vertical="center" wrapText="1"/>
    </xf>
    <xf numFmtId="0" fontId="6" fillId="0" borderId="22" xfId="0" applyFont="1" applyBorder="1"/>
    <xf numFmtId="0" fontId="6" fillId="0" borderId="37" xfId="0" applyFont="1" applyBorder="1"/>
    <xf numFmtId="2" fontId="6" fillId="0" borderId="45" xfId="0" applyNumberFormat="1" applyFont="1" applyBorder="1"/>
    <xf numFmtId="0" fontId="4" fillId="0" borderId="43" xfId="0" applyFont="1" applyBorder="1"/>
    <xf numFmtId="0" fontId="4" fillId="0" borderId="35" xfId="0" applyFont="1" applyBorder="1"/>
    <xf numFmtId="0" fontId="4" fillId="0" borderId="45" xfId="0" applyFont="1" applyBorder="1"/>
    <xf numFmtId="0" fontId="4" fillId="0" borderId="37" xfId="0" applyFont="1" applyBorder="1"/>
    <xf numFmtId="0" fontId="2" fillId="0" borderId="64" xfId="0" applyFont="1" applyBorder="1" applyAlignment="1">
      <alignment horizontal="left" vertical="center" wrapText="1"/>
    </xf>
    <xf numFmtId="2" fontId="2" fillId="0" borderId="67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left" vertical="center" wrapText="1"/>
    </xf>
    <xf numFmtId="2" fontId="2" fillId="0" borderId="68" xfId="0" applyNumberFormat="1" applyFont="1" applyBorder="1" applyAlignment="1">
      <alignment horizontal="center" vertical="center" wrapText="1"/>
    </xf>
    <xf numFmtId="2" fontId="2" fillId="0" borderId="57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left" vertical="center" wrapText="1"/>
    </xf>
    <xf numFmtId="2" fontId="2" fillId="0" borderId="61" xfId="0" applyNumberFormat="1" applyFont="1" applyBorder="1" applyAlignment="1">
      <alignment horizontal="center" vertical="center" wrapText="1"/>
    </xf>
    <xf numFmtId="2" fontId="2" fillId="0" borderId="59" xfId="0" applyNumberFormat="1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2" fontId="2" fillId="0" borderId="40" xfId="0" applyNumberFormat="1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64" fontId="2" fillId="0" borderId="64" xfId="0" applyNumberFormat="1" applyFont="1" applyBorder="1" applyAlignment="1">
      <alignment horizontal="left" wrapText="1"/>
    </xf>
    <xf numFmtId="2" fontId="2" fillId="0" borderId="39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4" fillId="0" borderId="0" xfId="0" applyFont="1" applyBorder="1"/>
    <xf numFmtId="2" fontId="2" fillId="0" borderId="58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2" fillId="0" borderId="57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4" fillId="0" borderId="41" xfId="0" applyFont="1" applyBorder="1"/>
    <xf numFmtId="0" fontId="2" fillId="0" borderId="56" xfId="0" applyFont="1" applyBorder="1" applyAlignment="1">
      <alignment horizontal="left" vertical="center" wrapText="1"/>
    </xf>
    <xf numFmtId="2" fontId="4" fillId="0" borderId="15" xfId="0" applyNumberFormat="1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/>
    </xf>
    <xf numFmtId="2" fontId="6" fillId="0" borderId="25" xfId="0" applyNumberFormat="1" applyFont="1" applyBorder="1"/>
    <xf numFmtId="0" fontId="2" fillId="0" borderId="65" xfId="0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4" fillId="0" borderId="25" xfId="0" applyFont="1" applyBorder="1"/>
    <xf numFmtId="0" fontId="6" fillId="0" borderId="0" xfId="0" applyFont="1" applyBorder="1"/>
    <xf numFmtId="2" fontId="6" fillId="0" borderId="0" xfId="0" applyNumberFormat="1" applyFont="1" applyBorder="1"/>
    <xf numFmtId="0" fontId="4" fillId="0" borderId="22" xfId="0" applyFont="1" applyBorder="1"/>
    <xf numFmtId="2" fontId="2" fillId="0" borderId="32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/>
    <xf numFmtId="2" fontId="4" fillId="0" borderId="46" xfId="0" applyNumberFormat="1" applyFont="1" applyBorder="1"/>
    <xf numFmtId="2" fontId="4" fillId="0" borderId="17" xfId="0" applyNumberFormat="1" applyFont="1" applyBorder="1"/>
    <xf numFmtId="0" fontId="2" fillId="0" borderId="57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1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164" fontId="2" fillId="0" borderId="49" xfId="0" applyNumberFormat="1" applyFont="1" applyBorder="1" applyAlignment="1">
      <alignment horizontal="left" vertical="center" wrapText="1"/>
    </xf>
    <xf numFmtId="2" fontId="2" fillId="0" borderId="75" xfId="0" applyNumberFormat="1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57" xfId="0" applyFont="1" applyBorder="1" applyAlignment="1">
      <alignment vertical="center" wrapText="1"/>
    </xf>
    <xf numFmtId="0" fontId="2" fillId="0" borderId="61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61" xfId="0" applyBorder="1" applyAlignment="1">
      <alignment vertical="center" wrapText="1"/>
    </xf>
    <xf numFmtId="0" fontId="0" fillId="0" borderId="71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32" xfId="0" applyBorder="1" applyAlignment="1">
      <alignment horizontal="center" vertical="center" wrapText="1"/>
    </xf>
    <xf numFmtId="0" fontId="2" fillId="0" borderId="58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2" fillId="0" borderId="56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4" fillId="0" borderId="57" xfId="0" applyFont="1" applyBorder="1" applyAlignment="1">
      <alignment horizontal="left" vertical="center" indent="1"/>
    </xf>
    <xf numFmtId="0" fontId="4" fillId="0" borderId="61" xfId="0" applyFont="1" applyBorder="1" applyAlignment="1">
      <alignment horizontal="left" vertical="center" indent="1"/>
    </xf>
    <xf numFmtId="0" fontId="4" fillId="0" borderId="43" xfId="0" applyFont="1" applyBorder="1" applyAlignment="1">
      <alignment vertical="top"/>
    </xf>
    <xf numFmtId="0" fontId="0" fillId="0" borderId="44" xfId="0" applyBorder="1" applyAlignment="1">
      <alignment vertical="top"/>
    </xf>
    <xf numFmtId="0" fontId="0" fillId="0" borderId="45" xfId="0" applyBorder="1" applyAlignment="1">
      <alignment vertical="top"/>
    </xf>
    <xf numFmtId="0" fontId="0" fillId="0" borderId="71" xfId="0" applyBorder="1" applyAlignment="1"/>
    <xf numFmtId="0" fontId="0" fillId="0" borderId="61" xfId="0" applyBorder="1" applyAlignment="1"/>
    <xf numFmtId="0" fontId="2" fillId="0" borderId="49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0" fillId="0" borderId="44" xfId="0" applyBorder="1" applyAlignment="1"/>
    <xf numFmtId="0" fontId="2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71" xfId="0" applyFont="1" applyBorder="1" applyAlignment="1">
      <alignment vertical="center" wrapText="1"/>
    </xf>
    <xf numFmtId="0" fontId="1" fillId="0" borderId="6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N172"/>
  <sheetViews>
    <sheetView tabSelected="1" topLeftCell="A38" zoomScale="90" zoomScaleNormal="90" workbookViewId="0">
      <selection activeCell="H149" sqref="H137:H149"/>
    </sheetView>
  </sheetViews>
  <sheetFormatPr defaultRowHeight="15"/>
  <cols>
    <col min="1" max="1" width="4.85546875" style="1" customWidth="1"/>
    <col min="2" max="2" width="16" style="1" customWidth="1"/>
    <col min="3" max="3" width="10.140625" style="1" customWidth="1"/>
    <col min="4" max="4" width="13.7109375" style="3" customWidth="1"/>
    <col min="5" max="5" width="8.85546875" style="1" customWidth="1"/>
    <col min="6" max="6" width="8.28515625" style="1" customWidth="1"/>
    <col min="7" max="7" width="10" style="2" customWidth="1"/>
    <col min="8" max="8" width="9.140625" style="1"/>
    <col min="9" max="10" width="8.42578125" customWidth="1"/>
    <col min="11" max="11" width="8.28515625" customWidth="1"/>
    <col min="12" max="12" width="8" customWidth="1"/>
    <col min="13" max="13" width="9.5703125" customWidth="1"/>
    <col min="14" max="14" width="13.85546875" customWidth="1"/>
  </cols>
  <sheetData>
    <row r="4" spans="1:14" ht="5.25" customHeight="1" thickBot="1"/>
    <row r="5" spans="1:14" ht="27.75" customHeight="1">
      <c r="A5" s="234" t="s">
        <v>0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6"/>
    </row>
    <row r="6" spans="1:14" ht="15" customHeight="1">
      <c r="A6" s="237" t="s">
        <v>29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9"/>
    </row>
    <row r="7" spans="1:14" ht="54" customHeight="1">
      <c r="A7" s="216" t="s">
        <v>1</v>
      </c>
      <c r="B7" s="213"/>
      <c r="C7" s="213" t="s">
        <v>2</v>
      </c>
      <c r="D7" s="45" t="s">
        <v>3</v>
      </c>
      <c r="E7" s="213" t="s">
        <v>4</v>
      </c>
      <c r="F7" s="213" t="s">
        <v>5</v>
      </c>
      <c r="G7" s="46" t="s">
        <v>6</v>
      </c>
      <c r="H7" s="213" t="s">
        <v>7</v>
      </c>
      <c r="I7" s="213" t="s">
        <v>8</v>
      </c>
      <c r="J7" s="224" t="s">
        <v>9</v>
      </c>
      <c r="K7" s="213" t="s">
        <v>10</v>
      </c>
      <c r="L7" s="213" t="s">
        <v>11</v>
      </c>
      <c r="M7" s="213" t="s">
        <v>12</v>
      </c>
      <c r="N7" s="223" t="s">
        <v>13</v>
      </c>
    </row>
    <row r="8" spans="1:14" ht="15.75" thickBot="1">
      <c r="A8" s="222"/>
      <c r="B8" s="217" t="s">
        <v>14</v>
      </c>
      <c r="C8" s="213" t="s">
        <v>15</v>
      </c>
      <c r="D8" s="47"/>
      <c r="E8" s="217" t="s">
        <v>15</v>
      </c>
      <c r="F8" s="217" t="s">
        <v>15</v>
      </c>
      <c r="G8" s="48" t="s">
        <v>16</v>
      </c>
      <c r="H8" s="217" t="s">
        <v>17</v>
      </c>
      <c r="I8" s="217" t="s">
        <v>15</v>
      </c>
      <c r="J8" s="217" t="s">
        <v>15</v>
      </c>
      <c r="K8" s="217" t="s">
        <v>15</v>
      </c>
      <c r="L8" s="217" t="s">
        <v>15</v>
      </c>
      <c r="M8" s="217"/>
      <c r="N8" s="49"/>
    </row>
    <row r="9" spans="1:14" ht="27.75" customHeight="1">
      <c r="A9" s="243">
        <v>1</v>
      </c>
      <c r="B9" s="245" t="s">
        <v>114</v>
      </c>
      <c r="C9" s="247">
        <v>100</v>
      </c>
      <c r="D9" s="50" t="s">
        <v>86</v>
      </c>
      <c r="E9" s="191">
        <v>0.1</v>
      </c>
      <c r="F9" s="51">
        <v>7.0000000000000007E-2</v>
      </c>
      <c r="G9" s="52">
        <v>420</v>
      </c>
      <c r="H9" s="53">
        <f>G9*E9</f>
        <v>42</v>
      </c>
      <c r="I9" s="195"/>
      <c r="J9" s="195"/>
      <c r="K9" s="54"/>
      <c r="L9" s="195"/>
      <c r="M9" s="55"/>
      <c r="N9" s="227" t="s">
        <v>94</v>
      </c>
    </row>
    <row r="10" spans="1:14">
      <c r="A10" s="244"/>
      <c r="B10" s="246"/>
      <c r="C10" s="248"/>
      <c r="D10" s="56" t="s">
        <v>19</v>
      </c>
      <c r="E10" s="208">
        <v>5.0000000000000001E-3</v>
      </c>
      <c r="F10" s="226">
        <v>5.0000000000000001E-3</v>
      </c>
      <c r="G10" s="57">
        <v>18</v>
      </c>
      <c r="H10" s="58">
        <f t="shared" ref="H10:H18" si="0">G10*E10</f>
        <v>0.09</v>
      </c>
      <c r="I10" s="227"/>
      <c r="J10" s="227"/>
      <c r="K10" s="59"/>
      <c r="L10" s="227"/>
      <c r="M10" s="4"/>
      <c r="N10" s="227"/>
    </row>
    <row r="11" spans="1:14">
      <c r="A11" s="244"/>
      <c r="B11" s="246"/>
      <c r="C11" s="248"/>
      <c r="D11" s="56" t="s">
        <v>21</v>
      </c>
      <c r="E11" s="208">
        <v>8.0000000000000002E-3</v>
      </c>
      <c r="F11" s="226">
        <v>7.0000000000000001E-3</v>
      </c>
      <c r="G11" s="57">
        <v>45</v>
      </c>
      <c r="H11" s="58">
        <f t="shared" si="0"/>
        <v>0.36</v>
      </c>
      <c r="I11" s="227">
        <v>13.8</v>
      </c>
      <c r="J11" s="227">
        <v>8.6</v>
      </c>
      <c r="K11" s="59">
        <v>3.61</v>
      </c>
      <c r="L11" s="227">
        <v>146.19999999999999</v>
      </c>
      <c r="M11" s="4" t="s">
        <v>89</v>
      </c>
      <c r="N11" s="227"/>
    </row>
    <row r="12" spans="1:14">
      <c r="A12" s="244"/>
      <c r="B12" s="246"/>
      <c r="C12" s="248"/>
      <c r="D12" s="56" t="s">
        <v>22</v>
      </c>
      <c r="E12" s="208">
        <v>0.02</v>
      </c>
      <c r="F12" s="226">
        <v>0.01</v>
      </c>
      <c r="G12" s="57"/>
      <c r="H12" s="58">
        <f t="shared" si="0"/>
        <v>0</v>
      </c>
      <c r="I12" s="227"/>
      <c r="J12" s="227"/>
      <c r="K12" s="59"/>
      <c r="L12" s="227"/>
      <c r="M12" s="4"/>
      <c r="N12" s="227"/>
    </row>
    <row r="13" spans="1:14">
      <c r="A13" s="244"/>
      <c r="B13" s="246"/>
      <c r="C13" s="248"/>
      <c r="D13" s="56" t="s">
        <v>23</v>
      </c>
      <c r="E13" s="208">
        <v>8.0000000000000002E-3</v>
      </c>
      <c r="F13" s="226">
        <v>8.0000000000000002E-3</v>
      </c>
      <c r="G13" s="57">
        <v>140</v>
      </c>
      <c r="H13" s="58">
        <f t="shared" si="0"/>
        <v>1.1200000000000001</v>
      </c>
      <c r="I13" s="227"/>
      <c r="J13" s="227"/>
      <c r="K13" s="59"/>
      <c r="L13" s="227"/>
      <c r="M13" s="4"/>
      <c r="N13" s="227"/>
    </row>
    <row r="14" spans="1:14">
      <c r="A14" s="244"/>
      <c r="B14" s="246"/>
      <c r="C14" s="248"/>
      <c r="D14" s="60" t="s">
        <v>49</v>
      </c>
      <c r="E14" s="61">
        <v>5.0000000000000001E-3</v>
      </c>
      <c r="F14" s="62">
        <v>3.0000000000000001E-3</v>
      </c>
      <c r="G14" s="63">
        <v>30</v>
      </c>
      <c r="H14" s="64">
        <f t="shared" si="0"/>
        <v>0.15</v>
      </c>
      <c r="I14" s="227"/>
      <c r="J14" s="227"/>
      <c r="K14" s="59"/>
      <c r="L14" s="227"/>
      <c r="M14" s="4"/>
      <c r="N14" s="227"/>
    </row>
    <row r="15" spans="1:14" ht="15.75" thickBot="1">
      <c r="A15" s="244"/>
      <c r="B15" s="246"/>
      <c r="C15" s="248"/>
      <c r="D15" s="65" t="s">
        <v>58</v>
      </c>
      <c r="E15" s="193">
        <v>0.01</v>
      </c>
      <c r="F15" s="66">
        <v>0.01</v>
      </c>
      <c r="G15" s="67">
        <v>278</v>
      </c>
      <c r="H15" s="68">
        <f t="shared" si="0"/>
        <v>2.7800000000000002</v>
      </c>
      <c r="I15" s="227"/>
      <c r="J15" s="227"/>
      <c r="K15" s="59"/>
      <c r="L15" s="227"/>
      <c r="M15" s="4"/>
      <c r="N15" s="227"/>
    </row>
    <row r="16" spans="1:14">
      <c r="A16" s="243">
        <v>2</v>
      </c>
      <c r="B16" s="250" t="s">
        <v>68</v>
      </c>
      <c r="C16" s="253" t="s">
        <v>74</v>
      </c>
      <c r="D16" s="50" t="s">
        <v>69</v>
      </c>
      <c r="E16" s="191">
        <v>0.05</v>
      </c>
      <c r="F16" s="51">
        <v>0.05</v>
      </c>
      <c r="G16" s="52">
        <v>50</v>
      </c>
      <c r="H16" s="53">
        <f t="shared" si="0"/>
        <v>2.5</v>
      </c>
      <c r="I16" s="195"/>
      <c r="J16" s="195"/>
      <c r="K16" s="54"/>
      <c r="L16" s="195"/>
      <c r="M16" s="55"/>
      <c r="N16" s="195"/>
    </row>
    <row r="17" spans="1:14">
      <c r="A17" s="244"/>
      <c r="B17" s="251"/>
      <c r="C17" s="248"/>
      <c r="D17" s="56" t="s">
        <v>42</v>
      </c>
      <c r="E17" s="208">
        <v>5.0000000000000001E-3</v>
      </c>
      <c r="F17" s="226">
        <v>5.0000000000000001E-3</v>
      </c>
      <c r="G17" s="57">
        <v>955</v>
      </c>
      <c r="H17" s="58">
        <f t="shared" si="0"/>
        <v>4.7750000000000004</v>
      </c>
      <c r="I17" s="227">
        <v>5.7</v>
      </c>
      <c r="J17" s="227">
        <v>1.65</v>
      </c>
      <c r="K17" s="59">
        <v>32.549999999999997</v>
      </c>
      <c r="L17" s="227">
        <v>167.7</v>
      </c>
      <c r="M17" s="4" t="s">
        <v>90</v>
      </c>
      <c r="N17" s="227"/>
    </row>
    <row r="18" spans="1:14" ht="15.75" thickBot="1">
      <c r="A18" s="249"/>
      <c r="B18" s="252"/>
      <c r="C18" s="254"/>
      <c r="D18" s="65" t="s">
        <v>19</v>
      </c>
      <c r="E18" s="193">
        <v>2E-3</v>
      </c>
      <c r="F18" s="66">
        <v>2E-3</v>
      </c>
      <c r="G18" s="67">
        <v>18</v>
      </c>
      <c r="H18" s="68">
        <f t="shared" si="0"/>
        <v>3.6000000000000004E-2</v>
      </c>
      <c r="I18" s="228"/>
      <c r="J18" s="228"/>
      <c r="K18" s="69"/>
      <c r="L18" s="228"/>
      <c r="M18" s="202"/>
      <c r="N18" s="228"/>
    </row>
    <row r="19" spans="1:14">
      <c r="A19" s="243">
        <v>3</v>
      </c>
      <c r="B19" s="250" t="s">
        <v>53</v>
      </c>
      <c r="C19" s="253">
        <v>200</v>
      </c>
      <c r="D19" s="70"/>
      <c r="E19" s="59"/>
      <c r="F19" s="227"/>
      <c r="G19" s="71"/>
      <c r="H19" s="72"/>
      <c r="I19" s="73"/>
      <c r="J19" s="195"/>
      <c r="K19" s="54"/>
      <c r="L19" s="195"/>
      <c r="M19" s="55"/>
      <c r="N19" s="195"/>
    </row>
    <row r="20" spans="1:14">
      <c r="A20" s="244"/>
      <c r="B20" s="251"/>
      <c r="C20" s="248"/>
      <c r="D20" s="70" t="s">
        <v>52</v>
      </c>
      <c r="E20" s="59">
        <v>1E-3</v>
      </c>
      <c r="F20" s="227">
        <v>1E-3</v>
      </c>
      <c r="G20" s="71">
        <v>750</v>
      </c>
      <c r="H20" s="71">
        <f>E20*G20</f>
        <v>0.75</v>
      </c>
      <c r="I20" s="74">
        <v>0.2</v>
      </c>
      <c r="J20" s="227">
        <v>0</v>
      </c>
      <c r="K20" s="59">
        <v>14</v>
      </c>
      <c r="L20" s="227">
        <v>56</v>
      </c>
      <c r="M20" s="4" t="s">
        <v>91</v>
      </c>
      <c r="N20" s="227"/>
    </row>
    <row r="21" spans="1:14" ht="15.75" thickBot="1">
      <c r="A21" s="249"/>
      <c r="B21" s="252"/>
      <c r="C21" s="254"/>
      <c r="D21" s="75" t="s">
        <v>43</v>
      </c>
      <c r="E21" s="69">
        <v>1.4E-2</v>
      </c>
      <c r="F21" s="228">
        <v>1.4E-2</v>
      </c>
      <c r="G21" s="76">
        <v>75</v>
      </c>
      <c r="H21" s="76">
        <f>E21*G21</f>
        <v>1.05</v>
      </c>
      <c r="I21" s="15"/>
      <c r="J21" s="228"/>
      <c r="K21" s="69"/>
      <c r="L21" s="228"/>
      <c r="M21" s="202"/>
      <c r="N21" s="228"/>
    </row>
    <row r="22" spans="1:14" ht="20.25" customHeight="1" thickBot="1">
      <c r="A22" s="77">
        <v>4</v>
      </c>
      <c r="B22" s="203" t="s">
        <v>110</v>
      </c>
      <c r="C22" s="199">
        <v>60</v>
      </c>
      <c r="D22" s="75" t="s">
        <v>30</v>
      </c>
      <c r="E22" s="69">
        <v>0.06</v>
      </c>
      <c r="F22" s="228">
        <v>0.06</v>
      </c>
      <c r="G22" s="78">
        <v>50</v>
      </c>
      <c r="H22" s="79">
        <f t="shared" ref="H22" si="1">G22*E22</f>
        <v>3</v>
      </c>
      <c r="I22" s="227">
        <v>6.42</v>
      </c>
      <c r="J22" s="227">
        <v>2.7</v>
      </c>
      <c r="K22" s="227">
        <v>26.1</v>
      </c>
      <c r="L22" s="227">
        <v>164.4</v>
      </c>
      <c r="M22" s="227" t="s">
        <v>92</v>
      </c>
      <c r="N22" s="77"/>
    </row>
    <row r="23" spans="1:14" ht="24.75" customHeight="1" thickBot="1">
      <c r="A23" s="255" t="s">
        <v>27</v>
      </c>
      <c r="B23" s="256"/>
      <c r="C23" s="256"/>
      <c r="D23" s="256"/>
      <c r="E23" s="256"/>
      <c r="F23" s="256"/>
      <c r="G23" s="256"/>
      <c r="H23" s="79">
        <f>SUM(H9:H22)</f>
        <v>58.610999999999997</v>
      </c>
      <c r="I23" s="77">
        <f>SUM(I9:I22)</f>
        <v>26.119999999999997</v>
      </c>
      <c r="J23" s="77">
        <f>SUM(J9:J22)</f>
        <v>12.95</v>
      </c>
      <c r="K23" s="201">
        <f>SUM(K9:K22)</f>
        <v>76.259999999999991</v>
      </c>
      <c r="L23" s="77">
        <f>L11+L17+L20+L22</f>
        <v>534.29999999999995</v>
      </c>
      <c r="M23" s="201"/>
      <c r="N23" s="77"/>
    </row>
    <row r="24" spans="1:14" ht="24.75" customHeight="1">
      <c r="A24" s="4"/>
      <c r="B24" s="4"/>
      <c r="C24" s="4"/>
      <c r="D24" s="4"/>
      <c r="E24" s="4"/>
      <c r="F24" s="4"/>
      <c r="G24" s="4"/>
      <c r="H24" s="5"/>
      <c r="I24" s="8"/>
      <c r="J24" s="8"/>
      <c r="K24" s="8"/>
      <c r="L24" s="8"/>
      <c r="M24" s="8"/>
      <c r="N24" s="8"/>
    </row>
    <row r="25" spans="1:14" ht="24.75" customHeight="1">
      <c r="A25" s="4"/>
      <c r="B25" s="4"/>
      <c r="C25" s="4"/>
      <c r="D25" s="4"/>
      <c r="E25" s="4"/>
      <c r="F25" s="4"/>
      <c r="G25" s="4"/>
      <c r="H25" s="5"/>
      <c r="I25" s="8"/>
      <c r="J25" s="8"/>
      <c r="K25" s="8"/>
      <c r="L25" s="8"/>
      <c r="M25" s="8"/>
      <c r="N25" s="8"/>
    </row>
    <row r="26" spans="1:14" ht="24.75" customHeight="1">
      <c r="A26" s="4"/>
      <c r="B26" s="4"/>
      <c r="C26" s="4"/>
      <c r="D26" s="4"/>
      <c r="E26" s="4"/>
      <c r="F26" s="4"/>
      <c r="G26" s="4"/>
      <c r="H26" s="5"/>
      <c r="I26" s="8"/>
      <c r="J26" s="8"/>
      <c r="K26" s="8"/>
      <c r="L26" s="8"/>
      <c r="M26" s="8"/>
      <c r="N26" s="8"/>
    </row>
    <row r="27" spans="1:14" ht="24.75" customHeight="1">
      <c r="A27" s="4"/>
      <c r="B27" s="4"/>
      <c r="C27" s="4"/>
      <c r="D27" s="4"/>
      <c r="E27" s="4"/>
      <c r="F27" s="4"/>
      <c r="G27" s="4"/>
      <c r="H27" s="5"/>
      <c r="I27" s="8"/>
      <c r="J27" s="8"/>
      <c r="K27" s="8"/>
      <c r="L27" s="8"/>
      <c r="M27" s="8"/>
      <c r="N27" s="8"/>
    </row>
    <row r="28" spans="1:14">
      <c r="G28"/>
      <c r="H28"/>
    </row>
    <row r="31" spans="1:14" ht="15.75" thickBot="1"/>
    <row r="32" spans="1:14" ht="15.75" hidden="1" thickBot="1"/>
    <row r="33" spans="1:14" ht="15.75" hidden="1" thickBot="1"/>
    <row r="34" spans="1:14" ht="15.75" hidden="1" thickBot="1"/>
    <row r="35" spans="1:14" ht="15" customHeight="1">
      <c r="A35" s="240" t="s">
        <v>40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2"/>
    </row>
    <row r="36" spans="1:14" ht="54" customHeight="1">
      <c r="A36" s="216" t="s">
        <v>1</v>
      </c>
      <c r="B36" s="213"/>
      <c r="C36" s="213" t="s">
        <v>2</v>
      </c>
      <c r="D36" s="45" t="s">
        <v>3</v>
      </c>
      <c r="E36" s="213" t="s">
        <v>4</v>
      </c>
      <c r="F36" s="213" t="s">
        <v>5</v>
      </c>
      <c r="G36" s="46" t="s">
        <v>6</v>
      </c>
      <c r="H36" s="213" t="s">
        <v>7</v>
      </c>
      <c r="I36" s="213" t="s">
        <v>8</v>
      </c>
      <c r="J36" s="224" t="s">
        <v>9</v>
      </c>
      <c r="K36" s="213" t="s">
        <v>10</v>
      </c>
      <c r="L36" s="213" t="s">
        <v>11</v>
      </c>
      <c r="M36" s="213" t="s">
        <v>12</v>
      </c>
      <c r="N36" s="223" t="s">
        <v>13</v>
      </c>
    </row>
    <row r="37" spans="1:14" ht="15.75" thickBot="1">
      <c r="A37" s="222"/>
      <c r="B37" s="217" t="s">
        <v>14</v>
      </c>
      <c r="C37" s="217" t="s">
        <v>15</v>
      </c>
      <c r="D37" s="47"/>
      <c r="E37" s="217" t="s">
        <v>15</v>
      </c>
      <c r="F37" s="217" t="s">
        <v>15</v>
      </c>
      <c r="G37" s="48" t="s">
        <v>16</v>
      </c>
      <c r="H37" s="217" t="s">
        <v>17</v>
      </c>
      <c r="I37" s="217" t="s">
        <v>15</v>
      </c>
      <c r="J37" s="217" t="s">
        <v>15</v>
      </c>
      <c r="K37" s="217" t="s">
        <v>15</v>
      </c>
      <c r="L37" s="217" t="s">
        <v>15</v>
      </c>
      <c r="M37" s="217"/>
      <c r="N37" s="211"/>
    </row>
    <row r="38" spans="1:14" ht="28.5" customHeight="1">
      <c r="A38" s="243">
        <v>1</v>
      </c>
      <c r="B38" s="269" t="s">
        <v>82</v>
      </c>
      <c r="C38" s="280">
        <v>240</v>
      </c>
      <c r="D38" s="83" t="s">
        <v>55</v>
      </c>
      <c r="E38" s="215">
        <v>0.115</v>
      </c>
      <c r="F38" s="215">
        <v>0.08</v>
      </c>
      <c r="G38" s="84">
        <v>600</v>
      </c>
      <c r="H38" s="52">
        <f>G38*E38</f>
        <v>69</v>
      </c>
      <c r="I38" s="73"/>
      <c r="J38" s="195"/>
      <c r="K38" s="195"/>
      <c r="L38" s="195"/>
      <c r="M38" s="195"/>
      <c r="N38" s="73" t="s">
        <v>94</v>
      </c>
    </row>
    <row r="39" spans="1:14">
      <c r="A39" s="244"/>
      <c r="B39" s="270"/>
      <c r="C39" s="281"/>
      <c r="D39" s="45" t="s">
        <v>46</v>
      </c>
      <c r="E39" s="213">
        <v>2E-3</v>
      </c>
      <c r="F39" s="213">
        <v>2E-3</v>
      </c>
      <c r="G39" s="85">
        <v>18</v>
      </c>
      <c r="H39" s="57">
        <f t="shared" ref="H39:H51" si="2">G39*E39</f>
        <v>3.6000000000000004E-2</v>
      </c>
      <c r="I39" s="74"/>
      <c r="J39" s="227"/>
      <c r="K39" s="227"/>
      <c r="L39" s="227"/>
      <c r="M39" s="227"/>
      <c r="N39" s="74"/>
    </row>
    <row r="40" spans="1:14">
      <c r="A40" s="244"/>
      <c r="B40" s="270"/>
      <c r="C40" s="281"/>
      <c r="D40" s="45" t="s">
        <v>47</v>
      </c>
      <c r="E40" s="213">
        <v>0.18</v>
      </c>
      <c r="F40" s="213">
        <v>0.16</v>
      </c>
      <c r="G40" s="85">
        <v>50</v>
      </c>
      <c r="H40" s="57">
        <f t="shared" si="2"/>
        <v>9</v>
      </c>
      <c r="I40" s="74"/>
      <c r="J40" s="227"/>
      <c r="K40" s="227"/>
      <c r="L40" s="227"/>
      <c r="M40" s="227"/>
      <c r="N40" s="74"/>
    </row>
    <row r="41" spans="1:14">
      <c r="A41" s="244"/>
      <c r="B41" s="270"/>
      <c r="C41" s="281"/>
      <c r="D41" s="45" t="s">
        <v>21</v>
      </c>
      <c r="E41" s="213">
        <v>6.0000000000000001E-3</v>
      </c>
      <c r="F41" s="213">
        <v>5.0000000000000001E-3</v>
      </c>
      <c r="G41" s="85">
        <v>45</v>
      </c>
      <c r="H41" s="57">
        <f t="shared" si="2"/>
        <v>0.27</v>
      </c>
      <c r="I41" s="74"/>
      <c r="J41" s="227"/>
      <c r="K41" s="227"/>
      <c r="L41" s="227"/>
      <c r="M41" s="227"/>
      <c r="N41" s="74"/>
    </row>
    <row r="42" spans="1:14">
      <c r="A42" s="244"/>
      <c r="B42" s="270"/>
      <c r="C42" s="281"/>
      <c r="D42" s="45" t="s">
        <v>24</v>
      </c>
      <c r="E42" s="213">
        <v>5.0000000000000001E-3</v>
      </c>
      <c r="F42" s="213">
        <v>5.0000000000000001E-3</v>
      </c>
      <c r="G42" s="85">
        <v>285</v>
      </c>
      <c r="H42" s="57">
        <f t="shared" si="2"/>
        <v>1.425</v>
      </c>
      <c r="I42" s="74"/>
      <c r="J42" s="227"/>
      <c r="K42" s="227"/>
      <c r="L42" s="227"/>
      <c r="M42" s="227"/>
      <c r="N42" s="74"/>
    </row>
    <row r="43" spans="1:14">
      <c r="A43" s="244"/>
      <c r="B43" s="270"/>
      <c r="C43" s="281"/>
      <c r="D43" s="45" t="s">
        <v>48</v>
      </c>
      <c r="E43" s="213">
        <v>5.0000000000000001E-3</v>
      </c>
      <c r="F43" s="213">
        <v>4.0000000000000001E-3</v>
      </c>
      <c r="G43" s="85">
        <v>40</v>
      </c>
      <c r="H43" s="57">
        <f t="shared" si="2"/>
        <v>0.2</v>
      </c>
      <c r="I43" s="74">
        <v>12.24</v>
      </c>
      <c r="J43" s="227">
        <v>20.6</v>
      </c>
      <c r="K43" s="227">
        <v>18.72</v>
      </c>
      <c r="L43" s="227">
        <v>300</v>
      </c>
      <c r="M43" s="227" t="s">
        <v>51</v>
      </c>
      <c r="N43" s="74"/>
    </row>
    <row r="44" spans="1:14">
      <c r="A44" s="244"/>
      <c r="B44" s="270"/>
      <c r="C44" s="281"/>
      <c r="D44" s="45" t="s">
        <v>49</v>
      </c>
      <c r="E44" s="213">
        <v>2E-3</v>
      </c>
      <c r="F44" s="213">
        <v>2E-3</v>
      </c>
      <c r="G44" s="85">
        <v>30</v>
      </c>
      <c r="H44" s="57">
        <f t="shared" si="2"/>
        <v>0.06</v>
      </c>
      <c r="I44" s="74"/>
      <c r="J44" s="227"/>
      <c r="K44" s="227"/>
      <c r="L44" s="227"/>
      <c r="M44" s="227"/>
      <c r="N44" s="74"/>
    </row>
    <row r="45" spans="1:14">
      <c r="A45" s="244"/>
      <c r="B45" s="270"/>
      <c r="C45" s="281"/>
      <c r="D45" s="45" t="s">
        <v>50</v>
      </c>
      <c r="E45" s="213">
        <v>7.0000000000000007E-2</v>
      </c>
      <c r="F45" s="213"/>
      <c r="G45" s="85"/>
      <c r="H45" s="57">
        <f t="shared" si="2"/>
        <v>0</v>
      </c>
      <c r="I45" s="74"/>
      <c r="J45" s="227"/>
      <c r="K45" s="227"/>
      <c r="L45" s="227"/>
      <c r="M45" s="227"/>
      <c r="N45" s="74"/>
    </row>
    <row r="46" spans="1:14" ht="15.75" thickBot="1">
      <c r="A46" s="244"/>
      <c r="B46" s="270"/>
      <c r="C46" s="281"/>
      <c r="D46" s="45" t="s">
        <v>23</v>
      </c>
      <c r="E46" s="213">
        <v>8.0000000000000002E-3</v>
      </c>
      <c r="F46" s="213">
        <v>8.0000000000000002E-3</v>
      </c>
      <c r="G46" s="85">
        <v>140</v>
      </c>
      <c r="H46" s="57">
        <f t="shared" si="2"/>
        <v>1.1200000000000001</v>
      </c>
      <c r="I46" s="74"/>
      <c r="J46" s="227"/>
      <c r="K46" s="227"/>
      <c r="L46" s="227"/>
      <c r="M46" s="227"/>
      <c r="N46" s="74"/>
    </row>
    <row r="47" spans="1:14" ht="15.75" hidden="1" customHeight="1" thickBot="1">
      <c r="A47" s="244"/>
      <c r="B47" s="210"/>
      <c r="C47" s="204"/>
      <c r="D47" s="45"/>
      <c r="E47" s="213"/>
      <c r="F47" s="213"/>
      <c r="G47" s="85"/>
      <c r="H47" s="57">
        <f t="shared" si="2"/>
        <v>0</v>
      </c>
      <c r="I47" s="86"/>
      <c r="J47" s="81"/>
      <c r="K47" s="81"/>
      <c r="L47" s="81"/>
      <c r="M47" s="81"/>
      <c r="N47" s="86"/>
    </row>
    <row r="48" spans="1:14" ht="15.75" hidden="1" customHeight="1" thickBot="1">
      <c r="A48" s="244"/>
      <c r="B48" s="210"/>
      <c r="C48" s="204"/>
      <c r="D48" s="47"/>
      <c r="E48" s="217"/>
      <c r="F48" s="217"/>
      <c r="G48" s="82"/>
      <c r="H48" s="63">
        <f t="shared" si="2"/>
        <v>0</v>
      </c>
      <c r="I48" s="87"/>
      <c r="J48" s="62"/>
      <c r="K48" s="62"/>
      <c r="L48" s="62"/>
      <c r="M48" s="62"/>
      <c r="N48" s="87"/>
    </row>
    <row r="49" spans="1:14" ht="18.75" customHeight="1" thickBot="1">
      <c r="A49" s="200">
        <v>2</v>
      </c>
      <c r="B49" s="218" t="s">
        <v>110</v>
      </c>
      <c r="C49" s="157">
        <v>60</v>
      </c>
      <c r="D49" s="158" t="s">
        <v>30</v>
      </c>
      <c r="E49" s="200">
        <v>0.06</v>
      </c>
      <c r="F49" s="77">
        <v>0.06</v>
      </c>
      <c r="G49" s="163">
        <v>50</v>
      </c>
      <c r="H49" s="79">
        <f t="shared" si="2"/>
        <v>3</v>
      </c>
      <c r="I49" s="77">
        <v>6.42</v>
      </c>
      <c r="J49" s="77">
        <v>2.7</v>
      </c>
      <c r="K49" s="77">
        <v>26.1</v>
      </c>
      <c r="L49" s="77">
        <v>164.4</v>
      </c>
      <c r="M49" s="77" t="s">
        <v>92</v>
      </c>
      <c r="N49" s="77"/>
    </row>
    <row r="50" spans="1:14" ht="18" customHeight="1" thickBot="1">
      <c r="A50" s="243">
        <v>3</v>
      </c>
      <c r="B50" s="250" t="s">
        <v>53</v>
      </c>
      <c r="C50" s="250" t="s">
        <v>31</v>
      </c>
      <c r="D50" s="83" t="s">
        <v>52</v>
      </c>
      <c r="E50" s="215">
        <v>1E-3</v>
      </c>
      <c r="F50" s="215">
        <v>1E-3</v>
      </c>
      <c r="G50" s="84">
        <v>750</v>
      </c>
      <c r="H50" s="52">
        <f t="shared" si="2"/>
        <v>0.75</v>
      </c>
      <c r="I50" s="195"/>
      <c r="J50" s="55"/>
      <c r="K50" s="195"/>
      <c r="L50" s="55"/>
      <c r="M50" s="195"/>
      <c r="N50" s="73"/>
    </row>
    <row r="51" spans="1:14" ht="17.25" customHeight="1" thickBot="1">
      <c r="A51" s="249"/>
      <c r="B51" s="252"/>
      <c r="C51" s="252"/>
      <c r="D51" s="88" t="s">
        <v>43</v>
      </c>
      <c r="E51" s="221">
        <v>1.4999999999999999E-2</v>
      </c>
      <c r="F51" s="221">
        <v>1.4999999999999999E-2</v>
      </c>
      <c r="G51" s="89">
        <v>75</v>
      </c>
      <c r="H51" s="67">
        <f t="shared" si="2"/>
        <v>1.125</v>
      </c>
      <c r="I51" s="77">
        <v>0.2</v>
      </c>
      <c r="J51" s="77">
        <v>0</v>
      </c>
      <c r="K51" s="77">
        <v>14</v>
      </c>
      <c r="L51" s="77">
        <v>56</v>
      </c>
      <c r="M51" s="169" t="s">
        <v>91</v>
      </c>
      <c r="N51" s="90"/>
    </row>
    <row r="52" spans="1:14" ht="30" customHeight="1" thickBot="1">
      <c r="A52" s="255" t="s">
        <v>27</v>
      </c>
      <c r="B52" s="256"/>
      <c r="C52" s="256"/>
      <c r="D52" s="256"/>
      <c r="E52" s="256"/>
      <c r="F52" s="256"/>
      <c r="G52" s="257"/>
      <c r="H52" s="76">
        <f>SUM(H38:H51)</f>
        <v>85.986000000000004</v>
      </c>
      <c r="I52" s="15">
        <f>SUM(I38:I51)</f>
        <v>18.86</v>
      </c>
      <c r="J52" s="228">
        <f>SUM(J38:J51)</f>
        <v>23.3</v>
      </c>
      <c r="K52" s="228">
        <f>SUM(K38:K51)</f>
        <v>58.82</v>
      </c>
      <c r="L52" s="228">
        <f>L43+L49+L51</f>
        <v>520.4</v>
      </c>
      <c r="M52" s="228"/>
      <c r="N52" s="15"/>
    </row>
    <row r="53" spans="1:14" ht="30" customHeight="1">
      <c r="A53" s="4"/>
      <c r="B53" s="4"/>
      <c r="C53" s="4"/>
      <c r="D53" s="4"/>
      <c r="E53" s="4"/>
      <c r="F53" s="4"/>
      <c r="G53" s="4"/>
      <c r="H53" s="5"/>
      <c r="I53" s="8"/>
      <c r="J53" s="8"/>
      <c r="K53" s="8"/>
      <c r="L53" s="8"/>
      <c r="M53" s="8"/>
      <c r="N53" s="8"/>
    </row>
    <row r="54" spans="1:14" ht="30" customHeight="1">
      <c r="A54" s="4"/>
      <c r="B54" s="4"/>
      <c r="C54" s="4"/>
      <c r="D54" s="4"/>
      <c r="E54" s="4"/>
      <c r="F54" s="4"/>
      <c r="G54" s="4"/>
      <c r="H54" s="5"/>
      <c r="I54" s="8"/>
      <c r="J54" s="8"/>
      <c r="K54" s="8"/>
      <c r="L54" s="8"/>
      <c r="M54" s="8"/>
      <c r="N54" s="8"/>
    </row>
    <row r="55" spans="1:14" ht="30" customHeight="1">
      <c r="A55" s="4"/>
      <c r="B55" s="4"/>
      <c r="C55" s="4"/>
      <c r="D55" s="4"/>
      <c r="E55" s="4"/>
      <c r="F55" s="4"/>
      <c r="G55" s="4"/>
      <c r="H55" s="5"/>
      <c r="I55" s="8"/>
      <c r="J55" s="8"/>
      <c r="K55" s="8"/>
      <c r="L55" s="8"/>
      <c r="M55" s="8"/>
      <c r="N55" s="8"/>
    </row>
    <row r="56" spans="1:14" ht="30" customHeight="1">
      <c r="A56" s="4"/>
      <c r="B56" s="4"/>
      <c r="C56" s="4"/>
      <c r="D56" s="4"/>
      <c r="E56" s="4"/>
      <c r="F56" s="4"/>
      <c r="G56" s="4"/>
      <c r="H56" s="5"/>
      <c r="I56" s="8"/>
      <c r="J56" s="8"/>
      <c r="K56" s="8"/>
      <c r="L56" s="8"/>
      <c r="M56" s="8"/>
      <c r="N56" s="8"/>
    </row>
    <row r="57" spans="1:14">
      <c r="H57"/>
    </row>
    <row r="58" spans="1:14">
      <c r="H58"/>
    </row>
    <row r="59" spans="1:14">
      <c r="H59"/>
    </row>
    <row r="62" spans="1:14" ht="1.5" customHeight="1"/>
    <row r="63" spans="1:14" hidden="1"/>
    <row r="64" spans="1:14" ht="13.5" hidden="1" customHeight="1" thickBot="1"/>
    <row r="65" spans="1:14" hidden="1"/>
    <row r="66" spans="1:14" ht="4.5" hidden="1" customHeight="1" thickBot="1"/>
    <row r="67" spans="1:14" hidden="1"/>
    <row r="68" spans="1:14" hidden="1"/>
    <row r="69" spans="1:14" ht="15.75" thickBot="1"/>
    <row r="70" spans="1:14" ht="15" customHeight="1">
      <c r="A70" s="240" t="s">
        <v>113</v>
      </c>
      <c r="B70" s="241"/>
      <c r="C70" s="241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242"/>
    </row>
    <row r="71" spans="1:14" ht="54" customHeight="1">
      <c r="A71" s="216" t="s">
        <v>1</v>
      </c>
      <c r="B71" s="213"/>
      <c r="C71" s="213" t="s">
        <v>2</v>
      </c>
      <c r="D71" s="45" t="s">
        <v>3</v>
      </c>
      <c r="E71" s="213" t="s">
        <v>4</v>
      </c>
      <c r="F71" s="213" t="s">
        <v>5</v>
      </c>
      <c r="G71" s="46" t="s">
        <v>6</v>
      </c>
      <c r="H71" s="213" t="s">
        <v>7</v>
      </c>
      <c r="I71" s="213" t="s">
        <v>8</v>
      </c>
      <c r="J71" s="224" t="s">
        <v>9</v>
      </c>
      <c r="K71" s="213" t="s">
        <v>10</v>
      </c>
      <c r="L71" s="213" t="s">
        <v>11</v>
      </c>
      <c r="M71" s="213" t="s">
        <v>12</v>
      </c>
      <c r="N71" s="223" t="s">
        <v>13</v>
      </c>
    </row>
    <row r="72" spans="1:14" ht="15.75" thickBot="1">
      <c r="A72" s="222"/>
      <c r="B72" s="217" t="s">
        <v>14</v>
      </c>
      <c r="C72" s="217" t="s">
        <v>15</v>
      </c>
      <c r="D72" s="47"/>
      <c r="E72" s="217" t="s">
        <v>15</v>
      </c>
      <c r="F72" s="217" t="s">
        <v>15</v>
      </c>
      <c r="G72" s="48" t="s">
        <v>16</v>
      </c>
      <c r="H72" s="217" t="s">
        <v>17</v>
      </c>
      <c r="I72" s="217" t="s">
        <v>15</v>
      </c>
      <c r="J72" s="217" t="s">
        <v>15</v>
      </c>
      <c r="K72" s="217" t="s">
        <v>15</v>
      </c>
      <c r="L72" s="217" t="s">
        <v>15</v>
      </c>
      <c r="M72" s="217"/>
      <c r="N72" s="211"/>
    </row>
    <row r="73" spans="1:14" ht="25.5" customHeight="1">
      <c r="A73" s="243">
        <v>1</v>
      </c>
      <c r="B73" s="245" t="s">
        <v>115</v>
      </c>
      <c r="C73" s="250">
        <v>90</v>
      </c>
      <c r="D73" s="83" t="s">
        <v>55</v>
      </c>
      <c r="E73" s="215">
        <v>0.09</v>
      </c>
      <c r="F73" s="215">
        <v>6.5000000000000002E-2</v>
      </c>
      <c r="G73" s="91">
        <v>600</v>
      </c>
      <c r="H73" s="84">
        <f>G73*E73</f>
        <v>54</v>
      </c>
      <c r="I73" s="92"/>
      <c r="J73" s="92"/>
      <c r="K73" s="93"/>
      <c r="L73" s="92"/>
      <c r="M73" s="73"/>
      <c r="N73" s="73" t="s">
        <v>94</v>
      </c>
    </row>
    <row r="74" spans="1:14">
      <c r="A74" s="264"/>
      <c r="B74" s="263"/>
      <c r="C74" s="265"/>
      <c r="D74" s="45" t="s">
        <v>22</v>
      </c>
      <c r="E74" s="213">
        <v>0.2</v>
      </c>
      <c r="F74" s="213"/>
      <c r="G74" s="46"/>
      <c r="H74" s="85">
        <f t="shared" ref="H74:H92" si="3">G74*E74</f>
        <v>0</v>
      </c>
      <c r="I74" s="94"/>
      <c r="J74" s="94"/>
      <c r="K74" s="95"/>
      <c r="L74" s="94"/>
      <c r="M74" s="95"/>
      <c r="N74" s="96"/>
    </row>
    <row r="75" spans="1:14">
      <c r="A75" s="264"/>
      <c r="B75" s="263"/>
      <c r="C75" s="265"/>
      <c r="D75" s="45" t="s">
        <v>21</v>
      </c>
      <c r="E75" s="213">
        <v>0.01</v>
      </c>
      <c r="F75" s="213">
        <v>8.0000000000000002E-3</v>
      </c>
      <c r="G75" s="46">
        <v>45</v>
      </c>
      <c r="H75" s="85">
        <f t="shared" si="3"/>
        <v>0.45</v>
      </c>
      <c r="I75" s="94"/>
      <c r="J75" s="94"/>
      <c r="K75" s="95"/>
      <c r="L75" s="94"/>
      <c r="M75" s="95"/>
      <c r="N75" s="96"/>
    </row>
    <row r="76" spans="1:14">
      <c r="A76" s="264"/>
      <c r="B76" s="263"/>
      <c r="C76" s="265"/>
      <c r="D76" s="45" t="s">
        <v>56</v>
      </c>
      <c r="E76" s="213">
        <v>2E-3</v>
      </c>
      <c r="F76" s="213">
        <v>2E-3</v>
      </c>
      <c r="G76" s="46">
        <v>18</v>
      </c>
      <c r="H76" s="85">
        <f t="shared" si="3"/>
        <v>3.6000000000000004E-2</v>
      </c>
      <c r="I76" s="94"/>
      <c r="J76" s="94"/>
      <c r="K76" s="95"/>
      <c r="L76" s="94"/>
      <c r="M76" s="95"/>
      <c r="N76" s="96"/>
    </row>
    <row r="77" spans="1:14">
      <c r="A77" s="264"/>
      <c r="B77" s="263"/>
      <c r="C77" s="265"/>
      <c r="D77" s="45" t="s">
        <v>118</v>
      </c>
      <c r="E77" s="229">
        <v>5.0000000000000001E-3</v>
      </c>
      <c r="F77" s="229">
        <v>4.0000000000000001E-3</v>
      </c>
      <c r="G77" s="46">
        <v>167</v>
      </c>
      <c r="H77" s="85">
        <f t="shared" si="3"/>
        <v>0.83499999999999996</v>
      </c>
      <c r="I77" s="94"/>
      <c r="J77" s="94"/>
      <c r="K77" s="95"/>
      <c r="L77" s="94"/>
      <c r="M77" s="95"/>
      <c r="N77" s="96"/>
    </row>
    <row r="78" spans="1:14">
      <c r="A78" s="264"/>
      <c r="B78" s="263"/>
      <c r="C78" s="265"/>
      <c r="D78" s="45" t="s">
        <v>66</v>
      </c>
      <c r="E78" s="213">
        <v>7.0000000000000001E-3</v>
      </c>
      <c r="F78" s="213">
        <v>7.0000000000000001E-3</v>
      </c>
      <c r="G78" s="46">
        <v>90</v>
      </c>
      <c r="H78" s="85">
        <f t="shared" si="3"/>
        <v>0.63</v>
      </c>
      <c r="I78" s="94">
        <v>9</v>
      </c>
      <c r="J78" s="94">
        <v>10.8</v>
      </c>
      <c r="K78" s="95">
        <v>5.4</v>
      </c>
      <c r="L78" s="94">
        <v>154.80000000000001</v>
      </c>
      <c r="M78" s="95" t="s">
        <v>95</v>
      </c>
      <c r="N78" s="96"/>
    </row>
    <row r="79" spans="1:14" ht="15.75" thickBot="1">
      <c r="A79" s="264"/>
      <c r="B79" s="263"/>
      <c r="C79" s="265"/>
      <c r="D79" s="45" t="s">
        <v>23</v>
      </c>
      <c r="E79" s="213">
        <v>5.0000000000000001E-3</v>
      </c>
      <c r="F79" s="213">
        <v>5.0000000000000001E-3</v>
      </c>
      <c r="G79" s="46">
        <v>140</v>
      </c>
      <c r="H79" s="85">
        <f t="shared" si="3"/>
        <v>0.70000000000000007</v>
      </c>
      <c r="I79" s="94"/>
      <c r="J79" s="94"/>
      <c r="K79" s="95"/>
      <c r="L79" s="94"/>
      <c r="M79" s="95"/>
      <c r="N79" s="96"/>
    </row>
    <row r="80" spans="1:14">
      <c r="A80" s="243">
        <v>2</v>
      </c>
      <c r="B80" s="245" t="s">
        <v>116</v>
      </c>
      <c r="C80" s="250">
        <v>50</v>
      </c>
      <c r="D80" s="83" t="s">
        <v>23</v>
      </c>
      <c r="E80" s="215">
        <v>3.0000000000000001E-3</v>
      </c>
      <c r="F80" s="215">
        <v>3.0000000000000001E-3</v>
      </c>
      <c r="G80" s="91">
        <v>140</v>
      </c>
      <c r="H80" s="84">
        <f t="shared" si="3"/>
        <v>0.42</v>
      </c>
      <c r="I80" s="92"/>
      <c r="J80" s="92"/>
      <c r="K80" s="93"/>
      <c r="L80" s="92"/>
      <c r="M80" s="93"/>
      <c r="N80" s="97"/>
    </row>
    <row r="81" spans="1:14">
      <c r="A81" s="264"/>
      <c r="B81" s="263"/>
      <c r="C81" s="265"/>
      <c r="D81" s="45" t="s">
        <v>49</v>
      </c>
      <c r="E81" s="213">
        <v>3.0000000000000001E-3</v>
      </c>
      <c r="F81" s="213">
        <v>3.0000000000000001E-3</v>
      </c>
      <c r="G81" s="46">
        <v>30</v>
      </c>
      <c r="H81" s="85">
        <f t="shared" si="3"/>
        <v>0.09</v>
      </c>
      <c r="I81" s="94"/>
      <c r="J81" s="94"/>
      <c r="K81" s="95"/>
      <c r="L81" s="94"/>
      <c r="M81" s="95"/>
      <c r="N81" s="96"/>
    </row>
    <row r="82" spans="1:14">
      <c r="A82" s="264"/>
      <c r="B82" s="263"/>
      <c r="C82" s="265"/>
      <c r="D82" s="45" t="s">
        <v>24</v>
      </c>
      <c r="E82" s="213">
        <v>5.0000000000000001E-3</v>
      </c>
      <c r="F82" s="213">
        <v>5.0000000000000001E-3</v>
      </c>
      <c r="G82" s="46">
        <v>285</v>
      </c>
      <c r="H82" s="85">
        <f t="shared" si="3"/>
        <v>1.425</v>
      </c>
      <c r="I82" s="94">
        <v>4.95</v>
      </c>
      <c r="J82" s="94">
        <v>2.5</v>
      </c>
      <c r="K82" s="95">
        <v>5</v>
      </c>
      <c r="L82" s="94">
        <v>61.55</v>
      </c>
      <c r="M82" s="95" t="s">
        <v>117</v>
      </c>
      <c r="N82" s="96"/>
    </row>
    <row r="83" spans="1:14">
      <c r="A83" s="264"/>
      <c r="B83" s="263"/>
      <c r="C83" s="265"/>
      <c r="D83" s="45" t="s">
        <v>48</v>
      </c>
      <c r="E83" s="213">
        <v>5.0000000000000001E-3</v>
      </c>
      <c r="F83" s="213">
        <v>5.0000000000000001E-3</v>
      </c>
      <c r="G83" s="46">
        <v>40</v>
      </c>
      <c r="H83" s="85">
        <f t="shared" si="3"/>
        <v>0.2</v>
      </c>
      <c r="I83" s="94"/>
      <c r="J83" s="94"/>
      <c r="K83" s="95"/>
      <c r="L83" s="94"/>
      <c r="M83" s="95"/>
      <c r="N83" s="96"/>
    </row>
    <row r="84" spans="1:14">
      <c r="A84" s="264"/>
      <c r="B84" s="263"/>
      <c r="C84" s="265"/>
      <c r="D84" s="47" t="s">
        <v>21</v>
      </c>
      <c r="E84" s="217">
        <v>2E-3</v>
      </c>
      <c r="F84" s="217">
        <v>1E-3</v>
      </c>
      <c r="G84" s="48">
        <v>45</v>
      </c>
      <c r="H84" s="82">
        <f t="shared" si="3"/>
        <v>0.09</v>
      </c>
      <c r="I84" s="94"/>
      <c r="J84" s="94"/>
      <c r="K84" s="95"/>
      <c r="L84" s="94"/>
      <c r="M84" s="95"/>
      <c r="N84" s="96"/>
    </row>
    <row r="85" spans="1:14">
      <c r="A85" s="264"/>
      <c r="B85" s="263"/>
      <c r="C85" s="265"/>
      <c r="D85" s="47" t="s">
        <v>43</v>
      </c>
      <c r="E85" s="217">
        <v>1E-3</v>
      </c>
      <c r="F85" s="217">
        <v>1E-3</v>
      </c>
      <c r="G85" s="48">
        <v>75</v>
      </c>
      <c r="H85" s="82">
        <f t="shared" si="3"/>
        <v>7.4999999999999997E-2</v>
      </c>
      <c r="I85" s="94"/>
      <c r="J85" s="94"/>
      <c r="K85" s="95"/>
      <c r="L85" s="94"/>
      <c r="M85" s="95"/>
      <c r="N85" s="96"/>
    </row>
    <row r="86" spans="1:14" ht="15.75" thickBot="1">
      <c r="A86" s="266"/>
      <c r="B86" s="267"/>
      <c r="C86" s="268"/>
      <c r="D86" s="88" t="s">
        <v>56</v>
      </c>
      <c r="E86" s="221">
        <v>1E-3</v>
      </c>
      <c r="F86" s="221">
        <v>1E-3</v>
      </c>
      <c r="G86" s="123">
        <v>18</v>
      </c>
      <c r="H86" s="89">
        <f t="shared" si="3"/>
        <v>1.8000000000000002E-2</v>
      </c>
      <c r="I86" s="104"/>
      <c r="J86" s="104"/>
      <c r="K86" s="105"/>
      <c r="L86" s="104"/>
      <c r="M86" s="105"/>
      <c r="N86" s="106"/>
    </row>
    <row r="87" spans="1:14" ht="15" customHeight="1">
      <c r="A87" s="243">
        <v>3</v>
      </c>
      <c r="B87" s="258" t="s">
        <v>25</v>
      </c>
      <c r="C87" s="243">
        <v>150</v>
      </c>
      <c r="D87" s="83" t="s">
        <v>71</v>
      </c>
      <c r="E87" s="215">
        <v>7.0999999999999994E-2</v>
      </c>
      <c r="F87" s="215">
        <v>7.0999999999999994E-2</v>
      </c>
      <c r="G87" s="91">
        <v>55</v>
      </c>
      <c r="H87" s="84">
        <f t="shared" si="3"/>
        <v>3.9049999999999998</v>
      </c>
      <c r="I87" s="92"/>
      <c r="J87" s="92"/>
      <c r="K87" s="93"/>
      <c r="L87" s="92"/>
      <c r="M87" s="93"/>
      <c r="N87" s="97"/>
    </row>
    <row r="88" spans="1:14">
      <c r="A88" s="244"/>
      <c r="B88" s="259"/>
      <c r="C88" s="244"/>
      <c r="D88" s="45" t="s">
        <v>57</v>
      </c>
      <c r="E88" s="213">
        <v>6.0000000000000001E-3</v>
      </c>
      <c r="F88" s="213">
        <v>6.0000000000000001E-3</v>
      </c>
      <c r="G88" s="46">
        <v>955</v>
      </c>
      <c r="H88" s="85">
        <f t="shared" si="3"/>
        <v>5.73</v>
      </c>
      <c r="I88" s="94">
        <v>5.89</v>
      </c>
      <c r="J88" s="94">
        <v>11.4</v>
      </c>
      <c r="K88" s="95">
        <v>25.5</v>
      </c>
      <c r="L88" s="94">
        <v>227.7</v>
      </c>
      <c r="M88" s="96" t="s">
        <v>96</v>
      </c>
      <c r="N88" s="96"/>
    </row>
    <row r="89" spans="1:14" ht="15.75" thickBot="1">
      <c r="A89" s="249"/>
      <c r="B89" s="261"/>
      <c r="C89" s="249"/>
      <c r="D89" s="88" t="s">
        <v>56</v>
      </c>
      <c r="E89" s="221">
        <v>2E-3</v>
      </c>
      <c r="F89" s="221">
        <v>2E-3</v>
      </c>
      <c r="G89" s="123">
        <v>18</v>
      </c>
      <c r="H89" s="89">
        <f t="shared" si="3"/>
        <v>3.6000000000000004E-2</v>
      </c>
      <c r="I89" s="104"/>
      <c r="J89" s="104"/>
      <c r="K89" s="105"/>
      <c r="L89" s="104"/>
      <c r="M89" s="105"/>
      <c r="N89" s="106"/>
    </row>
    <row r="90" spans="1:14" ht="21" customHeight="1" thickBot="1">
      <c r="A90" s="196">
        <v>5</v>
      </c>
      <c r="B90" s="197" t="s">
        <v>30</v>
      </c>
      <c r="C90" s="197">
        <v>60</v>
      </c>
      <c r="D90" s="164" t="s">
        <v>30</v>
      </c>
      <c r="E90" s="197">
        <v>0.06</v>
      </c>
      <c r="F90" s="197">
        <v>0.06</v>
      </c>
      <c r="G90" s="148">
        <v>50</v>
      </c>
      <c r="H90" s="103">
        <f t="shared" si="3"/>
        <v>3</v>
      </c>
      <c r="I90" s="227">
        <v>6.42</v>
      </c>
      <c r="J90" s="227">
        <v>2.7</v>
      </c>
      <c r="K90" s="227">
        <v>26.1</v>
      </c>
      <c r="L90" s="227">
        <v>164.4</v>
      </c>
      <c r="M90" s="227" t="s">
        <v>92</v>
      </c>
      <c r="N90" s="96"/>
    </row>
    <row r="91" spans="1:14" ht="15.75" thickBot="1">
      <c r="A91" s="243">
        <v>6</v>
      </c>
      <c r="B91" s="250" t="s">
        <v>53</v>
      </c>
      <c r="C91" s="258" t="s">
        <v>31</v>
      </c>
      <c r="D91" s="172" t="s">
        <v>52</v>
      </c>
      <c r="E91" s="189">
        <v>1E-3</v>
      </c>
      <c r="F91" s="189">
        <v>1E-3</v>
      </c>
      <c r="G91" s="145">
        <v>750</v>
      </c>
      <c r="H91" s="166">
        <f t="shared" si="3"/>
        <v>0.75</v>
      </c>
      <c r="I91" s="92"/>
      <c r="J91" s="92"/>
      <c r="K91" s="93"/>
      <c r="L91" s="92"/>
      <c r="M91" s="93"/>
      <c r="N91" s="97"/>
    </row>
    <row r="92" spans="1:14" ht="15.75" thickBot="1">
      <c r="A92" s="244"/>
      <c r="B92" s="251"/>
      <c r="C92" s="259"/>
      <c r="D92" s="170" t="s">
        <v>43</v>
      </c>
      <c r="E92" s="219">
        <v>1.4999999999999999E-2</v>
      </c>
      <c r="F92" s="219">
        <v>1.4999999999999999E-2</v>
      </c>
      <c r="G92" s="12">
        <v>75</v>
      </c>
      <c r="H92" s="13">
        <f t="shared" si="3"/>
        <v>1.125</v>
      </c>
      <c r="I92" s="77">
        <v>0.2</v>
      </c>
      <c r="J92" s="77">
        <v>0</v>
      </c>
      <c r="K92" s="200">
        <v>14</v>
      </c>
      <c r="L92" s="77">
        <v>56</v>
      </c>
      <c r="M92" s="201" t="s">
        <v>91</v>
      </c>
      <c r="N92" s="182"/>
    </row>
    <row r="93" spans="1:14">
      <c r="A93" s="262"/>
      <c r="B93" s="260"/>
      <c r="C93" s="260"/>
      <c r="D93" s="100"/>
      <c r="E93" s="206"/>
      <c r="F93" s="206"/>
      <c r="G93" s="101"/>
      <c r="H93" s="102"/>
      <c r="I93" s="94"/>
      <c r="J93" s="94"/>
      <c r="K93" s="95"/>
      <c r="L93" s="94"/>
      <c r="M93" s="95"/>
      <c r="N93" s="96"/>
    </row>
    <row r="94" spans="1:14" ht="15.75" customHeight="1" thickBot="1">
      <c r="A94" s="287" t="s">
        <v>27</v>
      </c>
      <c r="B94" s="288"/>
      <c r="C94" s="288"/>
      <c r="D94" s="288"/>
      <c r="E94" s="288"/>
      <c r="F94" s="288"/>
      <c r="G94" s="289"/>
      <c r="H94" s="103">
        <f>SUM(H73:H93)</f>
        <v>73.515000000000029</v>
      </c>
      <c r="I94" s="104">
        <f>SUM(I73:I93)</f>
        <v>26.459999999999997</v>
      </c>
      <c r="J94" s="104">
        <f>SUM(J73:J93)</f>
        <v>27.400000000000002</v>
      </c>
      <c r="K94" s="105">
        <f>SUM(K73:K93)</f>
        <v>76</v>
      </c>
      <c r="L94" s="104">
        <f>L78+L82+L88+L90+L92</f>
        <v>664.45</v>
      </c>
      <c r="M94" s="105"/>
      <c r="N94" s="106"/>
    </row>
    <row r="95" spans="1:14">
      <c r="A95" s="4"/>
      <c r="B95" s="4"/>
      <c r="C95" s="4"/>
      <c r="D95" s="4"/>
      <c r="E95" s="4"/>
      <c r="F95" s="4"/>
      <c r="G95" s="4"/>
      <c r="H95" s="5"/>
      <c r="I95" s="6"/>
      <c r="J95" s="6"/>
      <c r="K95" s="6"/>
      <c r="L95" s="6"/>
      <c r="M95" s="6"/>
      <c r="N95" s="6"/>
    </row>
    <row r="96" spans="1:14">
      <c r="A96" s="4"/>
      <c r="B96" s="4"/>
      <c r="C96" s="4"/>
      <c r="D96" s="4"/>
      <c r="E96" s="4"/>
      <c r="F96" s="4"/>
      <c r="G96" s="4"/>
      <c r="H96" s="5"/>
      <c r="I96" s="6"/>
      <c r="J96" s="6"/>
      <c r="K96" s="6"/>
      <c r="L96" s="6"/>
      <c r="M96" s="6"/>
      <c r="N96" s="6"/>
    </row>
    <row r="97" spans="1:14">
      <c r="A97" s="4"/>
      <c r="B97" s="4"/>
      <c r="C97" s="4"/>
      <c r="D97" s="4"/>
      <c r="E97" s="4"/>
      <c r="F97" s="4"/>
      <c r="G97" s="4"/>
      <c r="H97" s="5"/>
      <c r="I97" s="6"/>
      <c r="J97" s="6"/>
      <c r="K97" s="6"/>
      <c r="L97" s="6"/>
      <c r="M97" s="6"/>
      <c r="N97" s="6"/>
    </row>
    <row r="98" spans="1:14">
      <c r="A98" s="4"/>
      <c r="B98" s="4"/>
      <c r="C98" s="4"/>
      <c r="D98" s="4"/>
      <c r="E98" s="4"/>
      <c r="F98" s="4"/>
      <c r="G98" s="4"/>
      <c r="H98" s="5"/>
      <c r="I98" s="6"/>
      <c r="J98" s="6"/>
      <c r="K98" s="6"/>
      <c r="L98" s="6"/>
      <c r="M98" s="6"/>
      <c r="N98" s="6"/>
    </row>
    <row r="99" spans="1:14">
      <c r="A99" s="4"/>
      <c r="B99" s="4"/>
      <c r="C99" s="4"/>
      <c r="D99" s="4"/>
      <c r="E99" s="4"/>
      <c r="F99" s="4"/>
      <c r="G99" s="4"/>
      <c r="H99" s="5"/>
      <c r="I99" s="6"/>
      <c r="J99" s="6"/>
      <c r="K99" s="6"/>
      <c r="L99" s="6"/>
      <c r="M99" s="6"/>
      <c r="N99" s="6"/>
    </row>
    <row r="100" spans="1:14" ht="15.75" thickBot="1">
      <c r="A100" s="4"/>
      <c r="B100" s="4"/>
      <c r="C100" s="4"/>
      <c r="D100" s="4"/>
      <c r="E100" s="4"/>
      <c r="F100" s="4"/>
      <c r="G100" s="4"/>
      <c r="H100" s="5"/>
      <c r="I100" s="6"/>
      <c r="J100" s="6"/>
      <c r="K100" s="6"/>
      <c r="L100" s="6"/>
      <c r="M100" s="6"/>
      <c r="N100" s="6"/>
    </row>
    <row r="101" spans="1:14" ht="34.5" customHeight="1">
      <c r="A101" s="240" t="s">
        <v>33</v>
      </c>
      <c r="B101" s="241"/>
      <c r="C101" s="241"/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2"/>
    </row>
    <row r="102" spans="1:14" ht="68.25" customHeight="1">
      <c r="A102" s="216" t="s">
        <v>1</v>
      </c>
      <c r="B102" s="213"/>
      <c r="C102" s="213" t="s">
        <v>2</v>
      </c>
      <c r="D102" s="45" t="s">
        <v>3</v>
      </c>
      <c r="E102" s="213" t="s">
        <v>4</v>
      </c>
      <c r="F102" s="213" t="s">
        <v>5</v>
      </c>
      <c r="G102" s="46" t="s">
        <v>6</v>
      </c>
      <c r="H102" s="213" t="s">
        <v>7</v>
      </c>
      <c r="I102" s="213" t="s">
        <v>8</v>
      </c>
      <c r="J102" s="224" t="s">
        <v>9</v>
      </c>
      <c r="K102" s="213" t="s">
        <v>10</v>
      </c>
      <c r="L102" s="213" t="s">
        <v>11</v>
      </c>
      <c r="M102" s="213" t="s">
        <v>12</v>
      </c>
      <c r="N102" s="223" t="s">
        <v>13</v>
      </c>
    </row>
    <row r="103" spans="1:14" ht="15.75" thickBot="1">
      <c r="A103" s="222"/>
      <c r="B103" s="217" t="s">
        <v>14</v>
      </c>
      <c r="C103" s="217" t="s">
        <v>15</v>
      </c>
      <c r="D103" s="47"/>
      <c r="E103" s="217" t="s">
        <v>15</v>
      </c>
      <c r="F103" s="217" t="s">
        <v>15</v>
      </c>
      <c r="G103" s="48" t="s">
        <v>16</v>
      </c>
      <c r="H103" s="217" t="s">
        <v>17</v>
      </c>
      <c r="I103" s="217" t="s">
        <v>15</v>
      </c>
      <c r="J103" s="217" t="s">
        <v>15</v>
      </c>
      <c r="K103" s="217" t="s">
        <v>15</v>
      </c>
      <c r="L103" s="217" t="s">
        <v>15</v>
      </c>
      <c r="M103" s="217"/>
      <c r="N103" s="211"/>
    </row>
    <row r="104" spans="1:14" ht="16.5" customHeight="1">
      <c r="A104" s="243">
        <v>1</v>
      </c>
      <c r="B104" s="245" t="s">
        <v>87</v>
      </c>
      <c r="C104" s="250">
        <v>90</v>
      </c>
      <c r="D104" s="107" t="s">
        <v>55</v>
      </c>
      <c r="E104" s="108">
        <v>0.09</v>
      </c>
      <c r="F104" s="108">
        <v>6.5000000000000002E-2</v>
      </c>
      <c r="G104" s="91">
        <v>600</v>
      </c>
      <c r="H104" s="84">
        <f>G104*E104</f>
        <v>54</v>
      </c>
      <c r="I104" s="109"/>
      <c r="J104" s="110"/>
      <c r="K104" s="111"/>
      <c r="L104" s="110"/>
      <c r="M104" s="112"/>
      <c r="N104" s="111"/>
    </row>
    <row r="105" spans="1:14" ht="30" customHeight="1">
      <c r="A105" s="285"/>
      <c r="B105" s="286"/>
      <c r="C105" s="286"/>
      <c r="D105" s="113" t="s">
        <v>22</v>
      </c>
      <c r="E105" s="114">
        <v>2.7E-2</v>
      </c>
      <c r="F105" s="114"/>
      <c r="G105" s="46"/>
      <c r="H105" s="85">
        <f t="shared" ref="H105:H129" si="4">G105*E105</f>
        <v>0</v>
      </c>
      <c r="I105" s="115"/>
      <c r="J105" s="116"/>
      <c r="K105" s="117"/>
      <c r="L105" s="116"/>
      <c r="M105" s="117"/>
      <c r="N105" s="173" t="s">
        <v>94</v>
      </c>
    </row>
    <row r="106" spans="1:14" ht="15" customHeight="1">
      <c r="A106" s="285"/>
      <c r="B106" s="286"/>
      <c r="C106" s="286"/>
      <c r="D106" s="113" t="s">
        <v>30</v>
      </c>
      <c r="E106" s="114">
        <v>1.6E-2</v>
      </c>
      <c r="F106" s="114">
        <v>1.6E-2</v>
      </c>
      <c r="G106" s="46">
        <v>50</v>
      </c>
      <c r="H106" s="85">
        <f t="shared" si="4"/>
        <v>0.8</v>
      </c>
      <c r="I106" s="115">
        <v>11.7</v>
      </c>
      <c r="J106" s="116">
        <v>12.6</v>
      </c>
      <c r="K106" s="117">
        <v>14.85</v>
      </c>
      <c r="L106" s="116">
        <v>223.2</v>
      </c>
      <c r="M106" s="117" t="s">
        <v>101</v>
      </c>
      <c r="N106" s="118"/>
    </row>
    <row r="107" spans="1:14" ht="15.75" customHeight="1">
      <c r="A107" s="285"/>
      <c r="B107" s="286"/>
      <c r="C107" s="286"/>
      <c r="D107" s="113" t="s">
        <v>21</v>
      </c>
      <c r="E107" s="114">
        <v>1.0999999999999999E-2</v>
      </c>
      <c r="F107" s="114">
        <v>8.9999999999999993E-3</v>
      </c>
      <c r="G107" s="46">
        <v>45</v>
      </c>
      <c r="H107" s="85">
        <f t="shared" si="4"/>
        <v>0.495</v>
      </c>
      <c r="I107" s="115"/>
      <c r="J107" s="116"/>
      <c r="K107" s="117"/>
      <c r="L107" s="116"/>
      <c r="M107" s="117"/>
      <c r="N107" s="118"/>
    </row>
    <row r="108" spans="1:14" ht="14.25" customHeight="1">
      <c r="A108" s="285"/>
      <c r="B108" s="286"/>
      <c r="C108" s="286"/>
      <c r="D108" s="113" t="s">
        <v>49</v>
      </c>
      <c r="E108" s="114">
        <v>8.9999999999999993E-3</v>
      </c>
      <c r="F108" s="114">
        <v>8.9999999999999993E-3</v>
      </c>
      <c r="G108" s="46">
        <v>30</v>
      </c>
      <c r="H108" s="85">
        <f t="shared" si="4"/>
        <v>0.26999999999999996</v>
      </c>
      <c r="I108" s="115"/>
      <c r="J108" s="116"/>
      <c r="K108" s="117"/>
      <c r="L108" s="116"/>
      <c r="M108" s="117"/>
      <c r="N108" s="118"/>
    </row>
    <row r="109" spans="1:14" ht="15.75" customHeight="1">
      <c r="A109" s="285"/>
      <c r="B109" s="286"/>
      <c r="C109" s="286"/>
      <c r="D109" s="113" t="s">
        <v>23</v>
      </c>
      <c r="E109" s="114">
        <v>5.0000000000000001E-3</v>
      </c>
      <c r="F109" s="114">
        <v>5.0000000000000001E-3</v>
      </c>
      <c r="G109" s="46">
        <v>140</v>
      </c>
      <c r="H109" s="85">
        <f t="shared" si="4"/>
        <v>0.70000000000000007</v>
      </c>
      <c r="I109" s="115"/>
      <c r="J109" s="116"/>
      <c r="K109" s="117"/>
      <c r="L109" s="116"/>
      <c r="M109" s="117"/>
      <c r="N109" s="118"/>
    </row>
    <row r="110" spans="1:14" ht="13.5" customHeight="1">
      <c r="A110" s="285"/>
      <c r="B110" s="286"/>
      <c r="C110" s="286"/>
      <c r="D110" s="113" t="s">
        <v>56</v>
      </c>
      <c r="E110" s="114">
        <v>3.0000000000000001E-3</v>
      </c>
      <c r="F110" s="114">
        <v>2E-3</v>
      </c>
      <c r="G110" s="46">
        <v>18</v>
      </c>
      <c r="H110" s="85">
        <f t="shared" si="4"/>
        <v>5.3999999999999999E-2</v>
      </c>
      <c r="I110" s="115"/>
      <c r="J110" s="116"/>
      <c r="K110" s="117"/>
      <c r="L110" s="116"/>
      <c r="M110" s="117"/>
      <c r="N110" s="118"/>
    </row>
    <row r="111" spans="1:14" ht="13.5" customHeight="1" thickBot="1">
      <c r="A111" s="285"/>
      <c r="B111" s="286"/>
      <c r="C111" s="286"/>
      <c r="D111" s="113" t="s">
        <v>118</v>
      </c>
      <c r="E111" s="114">
        <v>5.0000000000000001E-3</v>
      </c>
      <c r="F111" s="114">
        <v>4.0000000000000001E-3</v>
      </c>
      <c r="G111" s="46">
        <v>167</v>
      </c>
      <c r="H111" s="85">
        <f t="shared" si="4"/>
        <v>0.83499999999999996</v>
      </c>
      <c r="I111" s="115"/>
      <c r="J111" s="116"/>
      <c r="K111" s="117"/>
      <c r="L111" s="116"/>
      <c r="M111" s="117"/>
      <c r="N111" s="118"/>
    </row>
    <row r="112" spans="1:14" ht="15.75" customHeight="1">
      <c r="A112" s="282">
        <v>2</v>
      </c>
      <c r="B112" s="245" t="s">
        <v>116</v>
      </c>
      <c r="C112" s="250">
        <v>50</v>
      </c>
      <c r="D112" s="83" t="s">
        <v>23</v>
      </c>
      <c r="E112" s="215">
        <v>3.0000000000000001E-3</v>
      </c>
      <c r="F112" s="215">
        <v>3.0000000000000001E-3</v>
      </c>
      <c r="G112" s="91">
        <v>140</v>
      </c>
      <c r="H112" s="84">
        <f t="shared" si="4"/>
        <v>0.42</v>
      </c>
      <c r="I112" s="92"/>
      <c r="J112" s="92"/>
      <c r="K112" s="93"/>
      <c r="L112" s="92"/>
      <c r="M112" s="93"/>
      <c r="N112" s="97"/>
    </row>
    <row r="113" spans="1:14" ht="12.75" customHeight="1">
      <c r="A113" s="283"/>
      <c r="B113" s="263"/>
      <c r="C113" s="265"/>
      <c r="D113" s="45" t="s">
        <v>49</v>
      </c>
      <c r="E113" s="213">
        <v>3.0000000000000001E-3</v>
      </c>
      <c r="F113" s="213">
        <v>3.0000000000000001E-3</v>
      </c>
      <c r="G113" s="46">
        <v>30</v>
      </c>
      <c r="H113" s="85">
        <f t="shared" si="4"/>
        <v>0.09</v>
      </c>
      <c r="I113" s="94"/>
      <c r="J113" s="94"/>
      <c r="K113" s="95"/>
      <c r="L113" s="94"/>
      <c r="M113" s="95"/>
      <c r="N113" s="96"/>
    </row>
    <row r="114" spans="1:14" ht="13.5" customHeight="1">
      <c r="A114" s="283"/>
      <c r="B114" s="263"/>
      <c r="C114" s="265"/>
      <c r="D114" s="45" t="s">
        <v>24</v>
      </c>
      <c r="E114" s="213">
        <v>5.0000000000000001E-3</v>
      </c>
      <c r="F114" s="213">
        <v>5.0000000000000001E-3</v>
      </c>
      <c r="G114" s="46">
        <v>285</v>
      </c>
      <c r="H114" s="85">
        <f t="shared" si="4"/>
        <v>1.425</v>
      </c>
      <c r="I114" s="94">
        <v>4.95</v>
      </c>
      <c r="J114" s="94">
        <v>2.5</v>
      </c>
      <c r="K114" s="95">
        <v>5</v>
      </c>
      <c r="L114" s="94">
        <v>61.55</v>
      </c>
      <c r="M114" s="95" t="s">
        <v>117</v>
      </c>
      <c r="N114" s="96"/>
    </row>
    <row r="115" spans="1:14" ht="13.5" customHeight="1">
      <c r="A115" s="283"/>
      <c r="B115" s="263"/>
      <c r="C115" s="265"/>
      <c r="D115" s="45" t="s">
        <v>48</v>
      </c>
      <c r="E115" s="213">
        <v>5.0000000000000001E-3</v>
      </c>
      <c r="F115" s="213">
        <v>5.0000000000000001E-3</v>
      </c>
      <c r="G115" s="46">
        <v>40</v>
      </c>
      <c r="H115" s="85">
        <f t="shared" si="4"/>
        <v>0.2</v>
      </c>
      <c r="I115" s="94"/>
      <c r="J115" s="94"/>
      <c r="K115" s="95"/>
      <c r="L115" s="94"/>
      <c r="M115" s="95"/>
      <c r="N115" s="96"/>
    </row>
    <row r="116" spans="1:14" ht="13.5" customHeight="1">
      <c r="A116" s="283"/>
      <c r="B116" s="263"/>
      <c r="C116" s="265"/>
      <c r="D116" s="47" t="s">
        <v>21</v>
      </c>
      <c r="E116" s="217">
        <v>2E-3</v>
      </c>
      <c r="F116" s="217">
        <v>1E-3</v>
      </c>
      <c r="G116" s="48">
        <v>45</v>
      </c>
      <c r="H116" s="82">
        <f t="shared" si="4"/>
        <v>0.09</v>
      </c>
      <c r="I116" s="94"/>
      <c r="J116" s="94"/>
      <c r="K116" s="95"/>
      <c r="L116" s="94"/>
      <c r="M116" s="95"/>
      <c r="N116" s="96"/>
    </row>
    <row r="117" spans="1:14" ht="12.75" customHeight="1">
      <c r="A117" s="283"/>
      <c r="B117" s="263"/>
      <c r="C117" s="265"/>
      <c r="D117" s="47" t="s">
        <v>43</v>
      </c>
      <c r="E117" s="217">
        <v>1E-3</v>
      </c>
      <c r="F117" s="217">
        <v>1E-3</v>
      </c>
      <c r="G117" s="48">
        <v>75</v>
      </c>
      <c r="H117" s="82">
        <f t="shared" si="4"/>
        <v>7.4999999999999997E-2</v>
      </c>
      <c r="I117" s="94"/>
      <c r="J117" s="94"/>
      <c r="K117" s="95"/>
      <c r="L117" s="94"/>
      <c r="M117" s="95"/>
      <c r="N117" s="96"/>
    </row>
    <row r="118" spans="1:14" ht="15.75" thickBot="1">
      <c r="A118" s="284"/>
      <c r="B118" s="267"/>
      <c r="C118" s="268"/>
      <c r="D118" s="88" t="s">
        <v>56</v>
      </c>
      <c r="E118" s="221">
        <v>2E-3</v>
      </c>
      <c r="F118" s="221">
        <v>1E-3</v>
      </c>
      <c r="G118" s="123">
        <v>18</v>
      </c>
      <c r="H118" s="89">
        <f t="shared" si="4"/>
        <v>3.6000000000000004E-2</v>
      </c>
      <c r="I118" s="104"/>
      <c r="J118" s="104"/>
      <c r="K118" s="105"/>
      <c r="L118" s="104"/>
      <c r="M118" s="105"/>
      <c r="N118" s="106"/>
    </row>
    <row r="119" spans="1:14" ht="15.75" customHeight="1">
      <c r="A119" s="274">
        <v>3</v>
      </c>
      <c r="B119" s="243" t="s">
        <v>32</v>
      </c>
      <c r="C119" s="250">
        <v>150</v>
      </c>
      <c r="D119" s="107" t="s">
        <v>59</v>
      </c>
      <c r="E119" s="108">
        <v>0.05</v>
      </c>
      <c r="F119" s="108">
        <v>0.05</v>
      </c>
      <c r="G119" s="91">
        <v>35</v>
      </c>
      <c r="H119" s="84">
        <f t="shared" si="4"/>
        <v>1.75</v>
      </c>
      <c r="I119" s="109"/>
      <c r="J119" s="110"/>
      <c r="K119" s="111"/>
      <c r="L119" s="110"/>
      <c r="M119" s="111"/>
      <c r="N119" s="111"/>
    </row>
    <row r="120" spans="1:14" ht="15" customHeight="1">
      <c r="A120" s="275"/>
      <c r="B120" s="264"/>
      <c r="C120" s="265"/>
      <c r="D120" s="113" t="s">
        <v>57</v>
      </c>
      <c r="E120" s="114">
        <v>5.0000000000000001E-3</v>
      </c>
      <c r="F120" s="114">
        <v>5.0000000000000001E-3</v>
      </c>
      <c r="G120" s="46">
        <v>955</v>
      </c>
      <c r="H120" s="85">
        <f t="shared" si="4"/>
        <v>4.7750000000000004</v>
      </c>
      <c r="I120" s="115">
        <v>3.75</v>
      </c>
      <c r="J120" s="116">
        <v>4.5</v>
      </c>
      <c r="K120" s="117">
        <v>27.3</v>
      </c>
      <c r="L120" s="116">
        <v>165.3</v>
      </c>
      <c r="M120" s="117" t="s">
        <v>99</v>
      </c>
      <c r="N120" s="117"/>
    </row>
    <row r="121" spans="1:14" ht="15.75" customHeight="1" thickBot="1">
      <c r="A121" s="276"/>
      <c r="B121" s="266"/>
      <c r="C121" s="268"/>
      <c r="D121" s="119" t="s">
        <v>56</v>
      </c>
      <c r="E121" s="120">
        <v>2E-3</v>
      </c>
      <c r="F121" s="120">
        <v>2E-3</v>
      </c>
      <c r="G121" s="48">
        <v>18</v>
      </c>
      <c r="H121" s="82">
        <f t="shared" si="4"/>
        <v>3.6000000000000004E-2</v>
      </c>
      <c r="I121" s="115"/>
      <c r="J121" s="116"/>
      <c r="K121" s="117"/>
      <c r="L121" s="116"/>
      <c r="M121" s="117"/>
      <c r="N121" s="117"/>
    </row>
    <row r="122" spans="1:14" ht="15" customHeight="1">
      <c r="A122" s="274">
        <v>4</v>
      </c>
      <c r="B122" s="277" t="s">
        <v>88</v>
      </c>
      <c r="C122" s="250">
        <v>70</v>
      </c>
      <c r="D122" s="168" t="s">
        <v>54</v>
      </c>
      <c r="E122" s="189">
        <v>0.08</v>
      </c>
      <c r="F122" s="189">
        <v>7.0000000000000007E-2</v>
      </c>
      <c r="G122" s="145">
        <v>45</v>
      </c>
      <c r="H122" s="178">
        <f t="shared" si="4"/>
        <v>3.6</v>
      </c>
      <c r="I122" s="195">
        <v>1.8</v>
      </c>
      <c r="J122" s="195">
        <v>5.0999999999999996</v>
      </c>
      <c r="K122" s="195">
        <v>10.8</v>
      </c>
      <c r="L122" s="195">
        <v>96.6</v>
      </c>
      <c r="M122" s="195" t="s">
        <v>93</v>
      </c>
      <c r="N122" s="73"/>
    </row>
    <row r="123" spans="1:14" ht="12.75" customHeight="1">
      <c r="A123" s="275"/>
      <c r="B123" s="278"/>
      <c r="C123" s="265"/>
      <c r="D123" s="154" t="s">
        <v>62</v>
      </c>
      <c r="E123" s="204">
        <v>5.0000000000000001E-3</v>
      </c>
      <c r="F123" s="204">
        <v>5.0000000000000001E-3</v>
      </c>
      <c r="G123" s="151">
        <v>135</v>
      </c>
      <c r="H123" s="161">
        <f t="shared" si="4"/>
        <v>0.67500000000000004</v>
      </c>
      <c r="I123" s="227"/>
      <c r="J123" s="227"/>
      <c r="K123" s="227"/>
      <c r="L123" s="227"/>
      <c r="M123" s="227"/>
      <c r="N123" s="74"/>
    </row>
    <row r="124" spans="1:14" ht="13.5" customHeight="1" thickBot="1">
      <c r="A124" s="276"/>
      <c r="B124" s="279"/>
      <c r="C124" s="268"/>
      <c r="D124" s="164" t="s">
        <v>46</v>
      </c>
      <c r="E124" s="197">
        <v>1E-3</v>
      </c>
      <c r="F124" s="197">
        <v>1E-3</v>
      </c>
      <c r="G124" s="148">
        <v>18</v>
      </c>
      <c r="H124" s="167">
        <f t="shared" si="4"/>
        <v>1.8000000000000002E-2</v>
      </c>
      <c r="I124" s="228"/>
      <c r="J124" s="228"/>
      <c r="K124" s="228"/>
      <c r="L124" s="228"/>
      <c r="M124" s="228"/>
      <c r="N124" s="15"/>
    </row>
    <row r="125" spans="1:14" ht="15.75" hidden="1" customHeight="1" thickBot="1">
      <c r="A125" s="228"/>
      <c r="B125" s="228"/>
      <c r="C125" s="196"/>
      <c r="D125" s="183" t="s">
        <v>65</v>
      </c>
      <c r="E125" s="147">
        <v>3.0000000000000001E-3</v>
      </c>
      <c r="F125" s="147">
        <v>2E-3</v>
      </c>
      <c r="G125" s="148">
        <v>12</v>
      </c>
      <c r="H125" s="103">
        <f t="shared" si="4"/>
        <v>3.6000000000000004E-2</v>
      </c>
      <c r="I125" s="78"/>
      <c r="J125" s="76"/>
      <c r="K125" s="127"/>
      <c r="L125" s="76"/>
      <c r="M125" s="127"/>
      <c r="N125" s="127"/>
    </row>
    <row r="126" spans="1:14" ht="19.5" customHeight="1" thickBot="1">
      <c r="A126" s="77">
        <v>5</v>
      </c>
      <c r="B126" s="218" t="s">
        <v>110</v>
      </c>
      <c r="C126" s="219">
        <v>60</v>
      </c>
      <c r="D126" s="128" t="s">
        <v>30</v>
      </c>
      <c r="E126" s="129">
        <v>0.06</v>
      </c>
      <c r="F126" s="129">
        <v>0.06</v>
      </c>
      <c r="G126" s="12">
        <v>50</v>
      </c>
      <c r="H126" s="13">
        <f>G126*E126</f>
        <v>3</v>
      </c>
      <c r="I126" s="77">
        <v>6.42</v>
      </c>
      <c r="J126" s="77">
        <v>2.7</v>
      </c>
      <c r="K126" s="77">
        <v>26.1</v>
      </c>
      <c r="L126" s="77">
        <v>164.4</v>
      </c>
      <c r="M126" s="77" t="s">
        <v>92</v>
      </c>
      <c r="N126" s="130"/>
    </row>
    <row r="127" spans="1:14" ht="15" customHeight="1">
      <c r="A127" s="243">
        <v>6</v>
      </c>
      <c r="B127" s="250" t="s">
        <v>26</v>
      </c>
      <c r="C127" s="250" t="s">
        <v>28</v>
      </c>
      <c r="D127" s="131" t="s">
        <v>73</v>
      </c>
      <c r="E127" s="132">
        <v>4.0000000000000001E-3</v>
      </c>
      <c r="F127" s="132">
        <v>4.0000000000000001E-3</v>
      </c>
      <c r="G127" s="101">
        <v>1000</v>
      </c>
      <c r="H127" s="102">
        <f t="shared" si="4"/>
        <v>4</v>
      </c>
      <c r="I127" s="115"/>
      <c r="J127" s="116"/>
      <c r="K127" s="117"/>
      <c r="L127" s="116"/>
      <c r="M127" s="117"/>
      <c r="N127" s="117"/>
    </row>
    <row r="128" spans="1:14" ht="16.5" customHeight="1">
      <c r="A128" s="244"/>
      <c r="B128" s="251"/>
      <c r="C128" s="251"/>
      <c r="D128" s="113" t="s">
        <v>61</v>
      </c>
      <c r="E128" s="114">
        <v>1.4999999999999999E-2</v>
      </c>
      <c r="F128" s="114">
        <v>1.4999999999999999E-2</v>
      </c>
      <c r="G128" s="46">
        <v>75</v>
      </c>
      <c r="H128" s="85">
        <f t="shared" si="4"/>
        <v>1.125</v>
      </c>
      <c r="I128" s="133">
        <v>7</v>
      </c>
      <c r="J128" s="71">
        <v>4.5999999999999996</v>
      </c>
      <c r="K128" s="118">
        <v>19.399999999999999</v>
      </c>
      <c r="L128" s="71">
        <v>154</v>
      </c>
      <c r="M128" s="118" t="s">
        <v>98</v>
      </c>
      <c r="N128" s="117"/>
    </row>
    <row r="129" spans="1:14" ht="15.75" customHeight="1" thickBot="1">
      <c r="A129" s="249"/>
      <c r="B129" s="252"/>
      <c r="C129" s="252"/>
      <c r="D129" s="121" t="s">
        <v>20</v>
      </c>
      <c r="E129" s="122">
        <v>0.1</v>
      </c>
      <c r="F129" s="122">
        <v>0.1</v>
      </c>
      <c r="G129" s="123">
        <v>85</v>
      </c>
      <c r="H129" s="89">
        <f t="shared" si="4"/>
        <v>8.5</v>
      </c>
      <c r="I129" s="124"/>
      <c r="J129" s="125"/>
      <c r="K129" s="126"/>
      <c r="L129" s="125"/>
      <c r="M129" s="126"/>
      <c r="N129" s="126"/>
    </row>
    <row r="130" spans="1:14" ht="15.75" customHeight="1" thickBot="1">
      <c r="A130" s="255" t="s">
        <v>27</v>
      </c>
      <c r="B130" s="256"/>
      <c r="C130" s="256"/>
      <c r="D130" s="256"/>
      <c r="E130" s="256"/>
      <c r="F130" s="256"/>
      <c r="G130" s="273"/>
      <c r="H130" s="103">
        <v>86.97</v>
      </c>
      <c r="I130" s="134">
        <f>SUM(I104:I129)</f>
        <v>35.619999999999997</v>
      </c>
      <c r="J130" s="135">
        <f>SUM(J104:J129)</f>
        <v>32</v>
      </c>
      <c r="K130" s="134">
        <f>SUM(K104:K129)</f>
        <v>103.45000000000002</v>
      </c>
      <c r="L130" s="136">
        <f>L106+L120+L122+L126+L128</f>
        <v>803.5</v>
      </c>
      <c r="M130" s="105"/>
      <c r="N130" s="106"/>
    </row>
    <row r="131" spans="1:14" ht="15.75" customHeight="1">
      <c r="A131" s="4"/>
      <c r="B131" s="4"/>
      <c r="C131" s="4"/>
      <c r="D131" s="4"/>
      <c r="E131" s="4"/>
      <c r="F131" s="4"/>
      <c r="G131" s="4"/>
      <c r="H131" s="161"/>
      <c r="I131" s="180"/>
      <c r="J131" s="180"/>
      <c r="K131" s="180"/>
      <c r="L131" s="181"/>
      <c r="M131" s="180"/>
      <c r="N131" s="165"/>
    </row>
    <row r="132" spans="1:14">
      <c r="A132"/>
      <c r="B132"/>
      <c r="C132"/>
      <c r="D132"/>
      <c r="E132"/>
      <c r="F132"/>
      <c r="G132"/>
      <c r="H132"/>
    </row>
    <row r="133" spans="1:14" ht="17.25" customHeight="1" thickBot="1">
      <c r="A133"/>
      <c r="B133"/>
      <c r="C133"/>
      <c r="D133"/>
      <c r="E133"/>
      <c r="F133"/>
      <c r="G133"/>
      <c r="H133"/>
    </row>
    <row r="134" spans="1:14" ht="15" customHeight="1">
      <c r="A134" s="240" t="s">
        <v>34</v>
      </c>
      <c r="B134" s="241"/>
      <c r="C134" s="241"/>
      <c r="D134" s="241"/>
      <c r="E134" s="241"/>
      <c r="F134" s="241"/>
      <c r="G134" s="241"/>
      <c r="H134" s="241"/>
      <c r="I134" s="241"/>
      <c r="J134" s="241"/>
      <c r="K134" s="241"/>
      <c r="L134" s="241"/>
      <c r="M134" s="241"/>
      <c r="N134" s="242"/>
    </row>
    <row r="135" spans="1:14" ht="54" customHeight="1">
      <c r="A135" s="216" t="s">
        <v>1</v>
      </c>
      <c r="B135" s="213"/>
      <c r="C135" s="213" t="s">
        <v>2</v>
      </c>
      <c r="D135" s="45" t="s">
        <v>3</v>
      </c>
      <c r="E135" s="213" t="s">
        <v>4</v>
      </c>
      <c r="F135" s="213" t="s">
        <v>5</v>
      </c>
      <c r="G135" s="46" t="s">
        <v>6</v>
      </c>
      <c r="H135" s="213" t="s">
        <v>7</v>
      </c>
      <c r="I135" s="213" t="s">
        <v>8</v>
      </c>
      <c r="J135" s="224" t="s">
        <v>9</v>
      </c>
      <c r="K135" s="213" t="s">
        <v>10</v>
      </c>
      <c r="L135" s="213" t="s">
        <v>11</v>
      </c>
      <c r="M135" s="213" t="s">
        <v>12</v>
      </c>
      <c r="N135" s="223" t="s">
        <v>13</v>
      </c>
    </row>
    <row r="136" spans="1:14" ht="15.75" thickBot="1">
      <c r="A136" s="222"/>
      <c r="B136" s="217" t="s">
        <v>14</v>
      </c>
      <c r="C136" s="217" t="s">
        <v>15</v>
      </c>
      <c r="D136" s="47"/>
      <c r="E136" s="217" t="s">
        <v>15</v>
      </c>
      <c r="F136" s="217" t="s">
        <v>15</v>
      </c>
      <c r="G136" s="48" t="s">
        <v>16</v>
      </c>
      <c r="H136" s="217" t="s">
        <v>17</v>
      </c>
      <c r="I136" s="217" t="s">
        <v>15</v>
      </c>
      <c r="J136" s="217" t="s">
        <v>15</v>
      </c>
      <c r="K136" s="217" t="s">
        <v>15</v>
      </c>
      <c r="L136" s="217" t="s">
        <v>15</v>
      </c>
      <c r="M136" s="217"/>
      <c r="N136" s="211"/>
    </row>
    <row r="137" spans="1:14" ht="27" customHeight="1">
      <c r="A137" s="243">
        <v>1</v>
      </c>
      <c r="B137" s="245" t="s">
        <v>125</v>
      </c>
      <c r="C137" s="250">
        <v>90</v>
      </c>
      <c r="D137" s="83" t="s">
        <v>45</v>
      </c>
      <c r="E137" s="215">
        <v>0.12</v>
      </c>
      <c r="F137" s="215">
        <v>0.09</v>
      </c>
      <c r="G137" s="91">
        <v>420</v>
      </c>
      <c r="H137" s="84">
        <f>G137*E137</f>
        <v>50.4</v>
      </c>
      <c r="I137" s="137"/>
      <c r="J137" s="138"/>
      <c r="K137" s="137"/>
      <c r="L137" s="137"/>
      <c r="M137" s="73"/>
      <c r="N137" s="73" t="s">
        <v>94</v>
      </c>
    </row>
    <row r="138" spans="1:14">
      <c r="A138" s="264"/>
      <c r="B138" s="263"/>
      <c r="C138" s="265"/>
      <c r="D138" s="45" t="s">
        <v>65</v>
      </c>
      <c r="E138" s="213">
        <v>3.0000000000000001E-3</v>
      </c>
      <c r="F138" s="213">
        <v>3.0000000000000001E-3</v>
      </c>
      <c r="G138" s="46">
        <v>18</v>
      </c>
      <c r="H138" s="85">
        <f t="shared" ref="H138:H152" si="5">G138*E138</f>
        <v>5.3999999999999999E-2</v>
      </c>
      <c r="I138" s="98"/>
      <c r="J138" s="99"/>
      <c r="K138" s="98"/>
      <c r="L138" s="98"/>
      <c r="M138" s="96"/>
      <c r="N138" s="96"/>
    </row>
    <row r="139" spans="1:14">
      <c r="A139" s="264"/>
      <c r="B139" s="263"/>
      <c r="C139" s="265"/>
      <c r="D139" s="45" t="s">
        <v>21</v>
      </c>
      <c r="E139" s="213">
        <v>8.0000000000000002E-3</v>
      </c>
      <c r="F139" s="213">
        <v>6.0000000000000001E-3</v>
      </c>
      <c r="G139" s="46">
        <v>45</v>
      </c>
      <c r="H139" s="85">
        <f t="shared" si="5"/>
        <v>0.36</v>
      </c>
      <c r="I139" s="115">
        <v>19.8</v>
      </c>
      <c r="J139" s="116">
        <v>11.34</v>
      </c>
      <c r="K139" s="117">
        <v>5.29</v>
      </c>
      <c r="L139" s="116">
        <v>201</v>
      </c>
      <c r="M139" s="117" t="s">
        <v>97</v>
      </c>
      <c r="N139" s="96"/>
    </row>
    <row r="140" spans="1:14">
      <c r="A140" s="264"/>
      <c r="B140" s="263"/>
      <c r="C140" s="265"/>
      <c r="D140" s="45" t="s">
        <v>100</v>
      </c>
      <c r="E140" s="213">
        <v>5.0000000000000001E-3</v>
      </c>
      <c r="F140" s="213">
        <v>4.0000000000000001E-3</v>
      </c>
      <c r="G140" s="46">
        <v>167</v>
      </c>
      <c r="H140" s="85">
        <f t="shared" si="5"/>
        <v>0.83499999999999996</v>
      </c>
      <c r="I140" s="98"/>
      <c r="J140" s="99"/>
      <c r="K140" s="98"/>
      <c r="L140" s="98"/>
      <c r="M140" s="96"/>
      <c r="N140" s="96"/>
    </row>
    <row r="141" spans="1:14">
      <c r="A141" s="264"/>
      <c r="B141" s="263"/>
      <c r="C141" s="265"/>
      <c r="D141" s="45" t="s">
        <v>23</v>
      </c>
      <c r="E141" s="213">
        <v>5.0000000000000001E-3</v>
      </c>
      <c r="F141" s="213">
        <v>5.0000000000000001E-3</v>
      </c>
      <c r="G141" s="46">
        <v>140</v>
      </c>
      <c r="H141" s="85">
        <f t="shared" si="5"/>
        <v>0.70000000000000007</v>
      </c>
      <c r="I141" s="98"/>
      <c r="J141" s="99"/>
      <c r="K141" s="98"/>
      <c r="L141" s="98"/>
      <c r="M141" s="96"/>
      <c r="N141" s="96"/>
    </row>
    <row r="142" spans="1:14" ht="15.75" thickBot="1">
      <c r="A142" s="266"/>
      <c r="B142" s="267"/>
      <c r="C142" s="268"/>
      <c r="D142" s="47" t="s">
        <v>30</v>
      </c>
      <c r="E142" s="217">
        <v>8.0000000000000002E-3</v>
      </c>
      <c r="F142" s="217">
        <v>8.0000000000000002E-3</v>
      </c>
      <c r="G142" s="48">
        <v>50</v>
      </c>
      <c r="H142" s="82">
        <f t="shared" si="5"/>
        <v>0.4</v>
      </c>
      <c r="I142" s="98"/>
      <c r="J142" s="99"/>
      <c r="K142" s="98"/>
      <c r="L142" s="98"/>
      <c r="M142" s="96"/>
      <c r="N142" s="96"/>
    </row>
    <row r="143" spans="1:14">
      <c r="A143" s="243">
        <v>2</v>
      </c>
      <c r="B143" s="245" t="s">
        <v>119</v>
      </c>
      <c r="C143" s="250">
        <v>50</v>
      </c>
      <c r="D143" s="83" t="s">
        <v>58</v>
      </c>
      <c r="E143" s="215">
        <v>6.0000000000000001E-3</v>
      </c>
      <c r="F143" s="215">
        <v>6.0000000000000001E-3</v>
      </c>
      <c r="G143" s="91">
        <v>278</v>
      </c>
      <c r="H143" s="84">
        <f t="shared" si="5"/>
        <v>1.6679999999999999</v>
      </c>
      <c r="I143" s="137"/>
      <c r="J143" s="138"/>
      <c r="K143" s="137"/>
      <c r="L143" s="137"/>
      <c r="M143" s="97"/>
      <c r="N143" s="97"/>
    </row>
    <row r="144" spans="1:14">
      <c r="A144" s="264"/>
      <c r="B144" s="263"/>
      <c r="C144" s="265"/>
      <c r="D144" s="47" t="s">
        <v>49</v>
      </c>
      <c r="E144" s="217">
        <v>3.0000000000000001E-3</v>
      </c>
      <c r="F144" s="217">
        <v>3.0000000000000001E-3</v>
      </c>
      <c r="G144" s="48">
        <v>30</v>
      </c>
      <c r="H144" s="82">
        <f t="shared" si="5"/>
        <v>0.09</v>
      </c>
      <c r="I144" s="98">
        <v>1</v>
      </c>
      <c r="J144" s="99">
        <v>2.85</v>
      </c>
      <c r="K144" s="98">
        <v>2.6</v>
      </c>
      <c r="L144" s="98">
        <v>39</v>
      </c>
      <c r="M144" s="96" t="s">
        <v>121</v>
      </c>
      <c r="N144" s="96"/>
    </row>
    <row r="145" spans="1:14">
      <c r="A145" s="264"/>
      <c r="B145" s="263"/>
      <c r="C145" s="265"/>
      <c r="D145" s="45" t="s">
        <v>120</v>
      </c>
      <c r="E145" s="213">
        <v>3.0000000000000001E-3</v>
      </c>
      <c r="F145" s="213">
        <v>3.0000000000000001E-3</v>
      </c>
      <c r="G145" s="46">
        <v>955</v>
      </c>
      <c r="H145" s="184">
        <f t="shared" si="5"/>
        <v>2.8650000000000002</v>
      </c>
      <c r="I145" s="98"/>
      <c r="J145" s="99"/>
      <c r="K145" s="98"/>
      <c r="L145" s="98"/>
      <c r="M145" s="96"/>
      <c r="N145" s="96"/>
    </row>
    <row r="146" spans="1:14" ht="18" customHeight="1" thickBot="1">
      <c r="A146" s="266"/>
      <c r="B146" s="267"/>
      <c r="C146" s="268"/>
      <c r="D146" s="88" t="s">
        <v>65</v>
      </c>
      <c r="E146" s="221">
        <v>1E-3</v>
      </c>
      <c r="F146" s="221">
        <v>1E-3</v>
      </c>
      <c r="G146" s="123">
        <v>18</v>
      </c>
      <c r="H146" s="185">
        <f t="shared" si="5"/>
        <v>1.8000000000000002E-2</v>
      </c>
      <c r="I146" s="139"/>
      <c r="J146" s="140"/>
      <c r="K146" s="139"/>
      <c r="L146" s="139"/>
      <c r="M146" s="106"/>
      <c r="N146" s="106"/>
    </row>
    <row r="147" spans="1:14" ht="18" customHeight="1">
      <c r="A147" s="243">
        <v>3</v>
      </c>
      <c r="B147" s="250" t="s">
        <v>63</v>
      </c>
      <c r="C147" s="250">
        <v>150</v>
      </c>
      <c r="D147" s="83" t="s">
        <v>64</v>
      </c>
      <c r="E147" s="215">
        <v>0.05</v>
      </c>
      <c r="F147" s="215">
        <v>0.05</v>
      </c>
      <c r="G147" s="91">
        <v>38</v>
      </c>
      <c r="H147" s="84">
        <f t="shared" si="5"/>
        <v>1.9000000000000001</v>
      </c>
      <c r="I147" s="137"/>
      <c r="J147" s="138"/>
      <c r="K147" s="137"/>
      <c r="L147" s="137"/>
      <c r="M147" s="97"/>
      <c r="N147" s="97"/>
    </row>
    <row r="148" spans="1:14" ht="15" customHeight="1">
      <c r="A148" s="244"/>
      <c r="B148" s="251"/>
      <c r="C148" s="251"/>
      <c r="D148" s="45" t="s">
        <v>57</v>
      </c>
      <c r="E148" s="213">
        <v>6.0000000000000001E-3</v>
      </c>
      <c r="F148" s="213">
        <v>6.0000000000000001E-3</v>
      </c>
      <c r="G148" s="46">
        <v>955</v>
      </c>
      <c r="H148" s="85">
        <f t="shared" si="5"/>
        <v>5.73</v>
      </c>
      <c r="I148" s="98">
        <v>6</v>
      </c>
      <c r="J148" s="99">
        <v>1.35</v>
      </c>
      <c r="K148" s="98">
        <v>38.200000000000003</v>
      </c>
      <c r="L148" s="98">
        <v>180.3</v>
      </c>
      <c r="M148" s="96" t="s">
        <v>102</v>
      </c>
      <c r="N148" s="96"/>
    </row>
    <row r="149" spans="1:14" ht="15" customHeight="1" thickBot="1">
      <c r="A149" s="249"/>
      <c r="B149" s="252"/>
      <c r="C149" s="252"/>
      <c r="D149" s="47" t="s">
        <v>65</v>
      </c>
      <c r="E149" s="217">
        <v>2E-3</v>
      </c>
      <c r="F149" s="217">
        <v>2E-3</v>
      </c>
      <c r="G149" s="48">
        <v>18</v>
      </c>
      <c r="H149" s="82">
        <f t="shared" si="5"/>
        <v>3.6000000000000004E-2</v>
      </c>
      <c r="I149" s="98"/>
      <c r="J149" s="99"/>
      <c r="K149" s="98"/>
      <c r="L149" s="98"/>
      <c r="M149" s="96"/>
      <c r="N149" s="96"/>
    </row>
    <row r="150" spans="1:14" ht="18.75" customHeight="1" thickBot="1">
      <c r="A150" s="218">
        <v>4</v>
      </c>
      <c r="B150" s="219" t="s">
        <v>110</v>
      </c>
      <c r="C150" s="219">
        <v>60</v>
      </c>
      <c r="D150" s="11" t="s">
        <v>30</v>
      </c>
      <c r="E150" s="219">
        <v>0.06</v>
      </c>
      <c r="F150" s="219">
        <v>0.06</v>
      </c>
      <c r="G150" s="12">
        <v>50</v>
      </c>
      <c r="H150" s="13">
        <f t="shared" si="5"/>
        <v>3</v>
      </c>
      <c r="I150" s="77">
        <v>6.42</v>
      </c>
      <c r="J150" s="77">
        <v>2.7</v>
      </c>
      <c r="K150" s="77">
        <v>26.1</v>
      </c>
      <c r="L150" s="77">
        <v>164.4</v>
      </c>
      <c r="M150" s="77" t="s">
        <v>92</v>
      </c>
      <c r="N150" s="130"/>
    </row>
    <row r="151" spans="1:14" ht="15.75" thickBot="1">
      <c r="A151" s="243">
        <v>5</v>
      </c>
      <c r="B151" s="250" t="s">
        <v>53</v>
      </c>
      <c r="C151" s="258" t="s">
        <v>67</v>
      </c>
      <c r="D151" s="172" t="s">
        <v>52</v>
      </c>
      <c r="E151" s="189">
        <v>1E-3</v>
      </c>
      <c r="F151" s="189">
        <v>1E-3</v>
      </c>
      <c r="G151" s="145">
        <v>750</v>
      </c>
      <c r="H151" s="166">
        <f t="shared" si="5"/>
        <v>0.75</v>
      </c>
      <c r="I151" s="137"/>
      <c r="J151" s="138"/>
      <c r="K151" s="137"/>
      <c r="L151" s="137"/>
      <c r="M151" s="97"/>
      <c r="N151" s="97"/>
    </row>
    <row r="152" spans="1:14" ht="23.25" customHeight="1" thickBot="1">
      <c r="A152" s="249"/>
      <c r="B152" s="252"/>
      <c r="C152" s="261"/>
      <c r="D152" s="174" t="s">
        <v>43</v>
      </c>
      <c r="E152" s="221">
        <v>1.4999999999999999E-2</v>
      </c>
      <c r="F152" s="221">
        <v>1.4999999999999999E-2</v>
      </c>
      <c r="G152" s="123">
        <v>75</v>
      </c>
      <c r="H152" s="123">
        <f t="shared" si="5"/>
        <v>1.125</v>
      </c>
      <c r="I152" s="212">
        <v>0.2</v>
      </c>
      <c r="J152" s="77">
        <v>0</v>
      </c>
      <c r="K152" s="200">
        <v>14</v>
      </c>
      <c r="L152" s="77">
        <v>56</v>
      </c>
      <c r="M152" s="77" t="s">
        <v>91</v>
      </c>
      <c r="N152" s="171"/>
    </row>
    <row r="153" spans="1:14" ht="19.5" customHeight="1" thickBot="1">
      <c r="A153" s="255" t="s">
        <v>27</v>
      </c>
      <c r="B153" s="256"/>
      <c r="C153" s="256"/>
      <c r="D153" s="271"/>
      <c r="E153" s="271"/>
      <c r="F153" s="271"/>
      <c r="G153" s="272"/>
      <c r="H153" s="103">
        <f>SUM(H137:H152)</f>
        <v>69.931000000000012</v>
      </c>
      <c r="I153" s="139">
        <f>SUM(I137:I152)</f>
        <v>33.42</v>
      </c>
      <c r="J153" s="140">
        <f>SUM(J137:J152)</f>
        <v>18.239999999999998</v>
      </c>
      <c r="K153" s="139">
        <f>SUM(K137:K152)</f>
        <v>86.19</v>
      </c>
      <c r="L153" s="125">
        <f>L139+L148+L150+L152</f>
        <v>601.70000000000005</v>
      </c>
      <c r="M153" s="106"/>
      <c r="N153" s="106"/>
    </row>
    <row r="154" spans="1:14" ht="21" customHeight="1" thickBot="1"/>
    <row r="155" spans="1:14" ht="21.75" customHeight="1">
      <c r="B155" s="22" t="s">
        <v>79</v>
      </c>
      <c r="C155" s="23"/>
      <c r="D155" s="24"/>
      <c r="E155" s="25"/>
      <c r="F155" s="25"/>
      <c r="G155" s="26"/>
      <c r="H155" s="27">
        <f>H153+H130+H94+H52+H23</f>
        <v>375.01300000000003</v>
      </c>
      <c r="I155" s="36">
        <f>I153+I130+I94+I52+I23</f>
        <v>140.47999999999999</v>
      </c>
      <c r="J155" s="36">
        <f>J153+J130+J94+J52+J23</f>
        <v>113.89</v>
      </c>
      <c r="K155" s="36">
        <f>K153+K130+K94+K52+K23</f>
        <v>400.71999999999997</v>
      </c>
      <c r="L155" s="175">
        <f>L153+L130+L94+L52+L23</f>
        <v>3124.3500000000004</v>
      </c>
      <c r="M155" s="28"/>
      <c r="N155" s="9"/>
    </row>
    <row r="156" spans="1:14" hidden="1">
      <c r="B156" s="29"/>
      <c r="C156" s="16"/>
      <c r="D156" s="17"/>
      <c r="E156" s="16"/>
      <c r="F156" s="16"/>
      <c r="G156" s="18"/>
      <c r="H156" s="19"/>
      <c r="I156" s="37"/>
      <c r="J156" s="37"/>
      <c r="K156" s="37"/>
      <c r="L156" s="37"/>
      <c r="M156" s="6"/>
      <c r="N156" s="7"/>
    </row>
    <row r="157" spans="1:14" hidden="1">
      <c r="B157" s="29"/>
      <c r="C157" s="16"/>
      <c r="D157" s="17"/>
      <c r="E157" s="16"/>
      <c r="F157" s="16"/>
      <c r="G157" s="18"/>
      <c r="H157" s="19"/>
      <c r="I157" s="37"/>
      <c r="J157" s="37"/>
      <c r="K157" s="37"/>
      <c r="L157" s="37"/>
      <c r="M157" s="6"/>
      <c r="N157" s="7"/>
    </row>
    <row r="158" spans="1:14" ht="18" customHeight="1">
      <c r="B158" s="30" t="s">
        <v>80</v>
      </c>
      <c r="C158" s="20"/>
      <c r="D158" s="17"/>
      <c r="E158" s="16"/>
      <c r="F158" s="16"/>
      <c r="G158" s="18"/>
      <c r="H158" s="19">
        <f>H155/5</f>
        <v>75.002600000000001</v>
      </c>
      <c r="I158" s="19">
        <f t="shared" ref="I158:L158" si="6">I155/5</f>
        <v>28.095999999999997</v>
      </c>
      <c r="J158" s="19">
        <f t="shared" si="6"/>
        <v>22.777999999999999</v>
      </c>
      <c r="K158" s="19">
        <f t="shared" si="6"/>
        <v>80.143999999999991</v>
      </c>
      <c r="L158" s="19">
        <f t="shared" si="6"/>
        <v>624.87000000000012</v>
      </c>
      <c r="M158" s="6"/>
      <c r="N158" s="7"/>
    </row>
    <row r="159" spans="1:14" ht="15.75" thickBot="1">
      <c r="B159" s="31"/>
      <c r="C159" s="32"/>
      <c r="D159" s="33"/>
      <c r="E159" s="32"/>
      <c r="F159" s="32"/>
      <c r="G159" s="34"/>
      <c r="H159" s="32"/>
      <c r="I159" s="35"/>
      <c r="J159" s="35"/>
      <c r="K159" s="35"/>
      <c r="L159" s="35"/>
      <c r="M159" s="35"/>
      <c r="N159" s="10"/>
    </row>
    <row r="172" spans="4:4">
      <c r="D172" s="21"/>
    </row>
  </sheetData>
  <mergeCells count="65">
    <mergeCell ref="A153:G153"/>
    <mergeCell ref="A147:A149"/>
    <mergeCell ref="B147:B149"/>
    <mergeCell ref="C147:C149"/>
    <mergeCell ref="A151:A152"/>
    <mergeCell ref="B151:B152"/>
    <mergeCell ref="C151:C152"/>
    <mergeCell ref="A143:A146"/>
    <mergeCell ref="B143:B146"/>
    <mergeCell ref="C143:C146"/>
    <mergeCell ref="A122:A124"/>
    <mergeCell ref="B122:B124"/>
    <mergeCell ref="C122:C124"/>
    <mergeCell ref="A127:A129"/>
    <mergeCell ref="B127:B129"/>
    <mergeCell ref="C127:C129"/>
    <mergeCell ref="A130:G130"/>
    <mergeCell ref="A134:N134"/>
    <mergeCell ref="A137:A142"/>
    <mergeCell ref="B137:B142"/>
    <mergeCell ref="C137:C142"/>
    <mergeCell ref="A112:A118"/>
    <mergeCell ref="B112:B118"/>
    <mergeCell ref="C112:C118"/>
    <mergeCell ref="A119:A121"/>
    <mergeCell ref="B119:B121"/>
    <mergeCell ref="C119:C121"/>
    <mergeCell ref="A104:A111"/>
    <mergeCell ref="B104:B111"/>
    <mergeCell ref="C104:C111"/>
    <mergeCell ref="A80:A86"/>
    <mergeCell ref="B80:B86"/>
    <mergeCell ref="C80:C86"/>
    <mergeCell ref="A87:A89"/>
    <mergeCell ref="B87:B89"/>
    <mergeCell ref="C87:C89"/>
    <mergeCell ref="A91:A93"/>
    <mergeCell ref="B91:B93"/>
    <mergeCell ref="C91:C93"/>
    <mergeCell ref="A94:G94"/>
    <mergeCell ref="A101:N101"/>
    <mergeCell ref="A73:A79"/>
    <mergeCell ref="B73:B79"/>
    <mergeCell ref="C73:C79"/>
    <mergeCell ref="A19:A21"/>
    <mergeCell ref="B19:B21"/>
    <mergeCell ref="C19:C21"/>
    <mergeCell ref="A23:G23"/>
    <mergeCell ref="A35:N35"/>
    <mergeCell ref="A38:A48"/>
    <mergeCell ref="B38:B46"/>
    <mergeCell ref="C38:C46"/>
    <mergeCell ref="A50:A51"/>
    <mergeCell ref="B50:B51"/>
    <mergeCell ref="C50:C51"/>
    <mergeCell ref="A52:G52"/>
    <mergeCell ref="A70:N70"/>
    <mergeCell ref="A16:A18"/>
    <mergeCell ref="B16:B18"/>
    <mergeCell ref="C16:C18"/>
    <mergeCell ref="A5:N5"/>
    <mergeCell ref="A6:N6"/>
    <mergeCell ref="A9:A15"/>
    <mergeCell ref="B9:B15"/>
    <mergeCell ref="C9:C15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7:R168"/>
  <sheetViews>
    <sheetView zoomScale="90" zoomScaleNormal="90" workbookViewId="0">
      <selection activeCell="D172" sqref="D172"/>
    </sheetView>
  </sheetViews>
  <sheetFormatPr defaultRowHeight="15"/>
  <cols>
    <col min="1" max="1" width="4.85546875" style="1" customWidth="1"/>
    <col min="2" max="2" width="15.42578125" style="1" customWidth="1"/>
    <col min="3" max="3" width="9.140625" style="1"/>
    <col min="4" max="4" width="13.7109375" style="3" customWidth="1"/>
    <col min="5" max="5" width="7.85546875" style="1" customWidth="1"/>
    <col min="6" max="6" width="7.7109375" style="1" customWidth="1"/>
    <col min="7" max="7" width="8.5703125" style="2" customWidth="1"/>
    <col min="8" max="8" width="9.140625" style="2"/>
    <col min="9" max="11" width="8.7109375" style="1" customWidth="1"/>
    <col min="12" max="13" width="9.140625" style="1"/>
    <col min="14" max="14" width="12.28515625" style="1" customWidth="1"/>
  </cols>
  <sheetData>
    <row r="7" spans="1:15">
      <c r="A7" s="299" t="s">
        <v>35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1"/>
    </row>
    <row r="8" spans="1:15" ht="25.5">
      <c r="A8" s="216" t="s">
        <v>1</v>
      </c>
      <c r="B8" s="213"/>
      <c r="C8" s="213" t="s">
        <v>2</v>
      </c>
      <c r="D8" s="45" t="s">
        <v>3</v>
      </c>
      <c r="E8" s="213" t="s">
        <v>4</v>
      </c>
      <c r="F8" s="213" t="s">
        <v>5</v>
      </c>
      <c r="G8" s="46" t="s">
        <v>6</v>
      </c>
      <c r="H8" s="46" t="s">
        <v>7</v>
      </c>
      <c r="I8" s="213" t="s">
        <v>8</v>
      </c>
      <c r="J8" s="224" t="s">
        <v>9</v>
      </c>
      <c r="K8" s="213" t="s">
        <v>10</v>
      </c>
      <c r="L8" s="213" t="s">
        <v>11</v>
      </c>
      <c r="M8" s="213" t="s">
        <v>41</v>
      </c>
      <c r="N8" s="223" t="s">
        <v>13</v>
      </c>
    </row>
    <row r="9" spans="1:15" ht="15.75" thickBot="1">
      <c r="A9" s="222"/>
      <c r="B9" s="217" t="s">
        <v>14</v>
      </c>
      <c r="C9" s="217" t="s">
        <v>15</v>
      </c>
      <c r="D9" s="47"/>
      <c r="E9" s="217" t="s">
        <v>15</v>
      </c>
      <c r="F9" s="217" t="s">
        <v>15</v>
      </c>
      <c r="G9" s="48" t="s">
        <v>16</v>
      </c>
      <c r="H9" s="48" t="s">
        <v>17</v>
      </c>
      <c r="I9" s="217" t="s">
        <v>15</v>
      </c>
      <c r="J9" s="217" t="s">
        <v>15</v>
      </c>
      <c r="K9" s="217" t="s">
        <v>15</v>
      </c>
      <c r="L9" s="217" t="s">
        <v>15</v>
      </c>
      <c r="M9" s="217"/>
      <c r="N9" s="211"/>
    </row>
    <row r="10" spans="1:15" ht="30" customHeight="1">
      <c r="A10" s="302">
        <v>1</v>
      </c>
      <c r="B10" s="304" t="s">
        <v>70</v>
      </c>
      <c r="C10" s="307">
        <v>240</v>
      </c>
      <c r="D10" s="141" t="s">
        <v>18</v>
      </c>
      <c r="E10" s="108">
        <v>0.11</v>
      </c>
      <c r="F10" s="108">
        <v>0.08</v>
      </c>
      <c r="G10" s="91">
        <v>600</v>
      </c>
      <c r="H10" s="142">
        <f>G10*E10</f>
        <v>66</v>
      </c>
      <c r="I10" s="195"/>
      <c r="J10" s="195"/>
      <c r="K10" s="195"/>
      <c r="L10" s="195"/>
      <c r="M10" s="195"/>
      <c r="N10" s="195" t="s">
        <v>94</v>
      </c>
    </row>
    <row r="11" spans="1:15">
      <c r="A11" s="299"/>
      <c r="B11" s="305"/>
      <c r="C11" s="308"/>
      <c r="D11" s="143" t="s">
        <v>19</v>
      </c>
      <c r="E11" s="114">
        <v>3.0000000000000001E-3</v>
      </c>
      <c r="F11" s="114">
        <v>3.0000000000000001E-3</v>
      </c>
      <c r="G11" s="46">
        <v>18</v>
      </c>
      <c r="H11" s="144">
        <f t="shared" ref="H11:H19" si="0">G11*E11</f>
        <v>5.3999999999999999E-2</v>
      </c>
      <c r="I11" s="227"/>
      <c r="J11" s="227"/>
      <c r="K11" s="227"/>
      <c r="L11" s="227"/>
      <c r="M11" s="227"/>
      <c r="N11" s="227"/>
    </row>
    <row r="12" spans="1:15">
      <c r="A12" s="299"/>
      <c r="B12" s="305"/>
      <c r="C12" s="308"/>
      <c r="D12" s="143" t="s">
        <v>81</v>
      </c>
      <c r="E12" s="114">
        <v>0.08</v>
      </c>
      <c r="F12" s="114">
        <v>0.08</v>
      </c>
      <c r="G12" s="46">
        <v>90</v>
      </c>
      <c r="H12" s="144">
        <f t="shared" si="0"/>
        <v>7.2</v>
      </c>
      <c r="I12" s="227"/>
      <c r="J12" s="227"/>
      <c r="K12" s="227"/>
      <c r="L12" s="227"/>
      <c r="M12" s="227"/>
      <c r="N12" s="227"/>
    </row>
    <row r="13" spans="1:15">
      <c r="A13" s="299"/>
      <c r="B13" s="305"/>
      <c r="C13" s="308"/>
      <c r="D13" s="143" t="s">
        <v>21</v>
      </c>
      <c r="E13" s="114">
        <v>8.0000000000000002E-3</v>
      </c>
      <c r="F13" s="114">
        <v>7.0000000000000001E-3</v>
      </c>
      <c r="G13" s="46">
        <v>45</v>
      </c>
      <c r="H13" s="144">
        <f t="shared" si="0"/>
        <v>0.36</v>
      </c>
      <c r="I13" s="227">
        <v>19.2</v>
      </c>
      <c r="J13" s="227">
        <v>9.6</v>
      </c>
      <c r="K13" s="227">
        <v>93.6</v>
      </c>
      <c r="L13" s="227">
        <v>525.6</v>
      </c>
      <c r="M13" s="227" t="s">
        <v>103</v>
      </c>
      <c r="N13" s="227"/>
    </row>
    <row r="14" spans="1:15" ht="15.75">
      <c r="A14" s="299"/>
      <c r="B14" s="305"/>
      <c r="C14" s="308"/>
      <c r="D14" s="143" t="s">
        <v>48</v>
      </c>
      <c r="E14" s="114">
        <v>0.01</v>
      </c>
      <c r="F14" s="114">
        <v>0.01</v>
      </c>
      <c r="G14" s="46">
        <v>40</v>
      </c>
      <c r="H14" s="144">
        <f t="shared" si="0"/>
        <v>0.4</v>
      </c>
      <c r="I14" s="227"/>
      <c r="J14" s="227"/>
      <c r="K14" s="227"/>
      <c r="L14" s="227"/>
      <c r="M14" s="227"/>
      <c r="N14" s="227"/>
      <c r="O14" s="14"/>
    </row>
    <row r="15" spans="1:15">
      <c r="A15" s="299"/>
      <c r="B15" s="305"/>
      <c r="C15" s="308"/>
      <c r="D15" s="143" t="s">
        <v>23</v>
      </c>
      <c r="E15" s="114">
        <v>0.01</v>
      </c>
      <c r="F15" s="114">
        <v>0.01</v>
      </c>
      <c r="G15" s="46">
        <v>140</v>
      </c>
      <c r="H15" s="144">
        <f t="shared" si="0"/>
        <v>1.4000000000000001</v>
      </c>
      <c r="I15" s="227"/>
      <c r="J15" s="227"/>
      <c r="K15" s="227"/>
      <c r="L15" s="227"/>
      <c r="M15" s="227"/>
      <c r="N15" s="227"/>
    </row>
    <row r="16" spans="1:15" ht="14.25" customHeight="1" thickBot="1">
      <c r="A16" s="303"/>
      <c r="B16" s="306"/>
      <c r="C16" s="309"/>
      <c r="D16" s="176" t="s">
        <v>24</v>
      </c>
      <c r="E16" s="120">
        <v>3.0000000000000001E-3</v>
      </c>
      <c r="F16" s="120">
        <v>3.0000000000000001E-3</v>
      </c>
      <c r="G16" s="48">
        <v>285</v>
      </c>
      <c r="H16" s="177">
        <f t="shared" si="0"/>
        <v>0.85499999999999998</v>
      </c>
      <c r="I16" s="227"/>
      <c r="J16" s="227"/>
      <c r="K16" s="227"/>
      <c r="L16" s="227"/>
      <c r="M16" s="227"/>
      <c r="N16" s="227"/>
    </row>
    <row r="17" spans="1:14">
      <c r="A17" s="302">
        <v>2</v>
      </c>
      <c r="B17" s="250" t="s">
        <v>53</v>
      </c>
      <c r="C17" s="230" t="s">
        <v>67</v>
      </c>
      <c r="D17" s="162" t="s">
        <v>52</v>
      </c>
      <c r="E17" s="108">
        <v>1E-3</v>
      </c>
      <c r="F17" s="108">
        <v>1E-3</v>
      </c>
      <c r="G17" s="91">
        <v>750</v>
      </c>
      <c r="H17" s="192">
        <f t="shared" si="0"/>
        <v>0.75</v>
      </c>
      <c r="I17" s="195">
        <v>0.2</v>
      </c>
      <c r="J17" s="195">
        <v>0</v>
      </c>
      <c r="K17" s="54">
        <v>14</v>
      </c>
      <c r="L17" s="195">
        <v>56</v>
      </c>
      <c r="M17" s="73" t="s">
        <v>91</v>
      </c>
      <c r="N17" s="195"/>
    </row>
    <row r="18" spans="1:14" ht="15.75" thickBot="1">
      <c r="A18" s="319"/>
      <c r="B18" s="252"/>
      <c r="C18" s="231"/>
      <c r="D18" s="232" t="s">
        <v>43</v>
      </c>
      <c r="E18" s="122">
        <v>1.4999999999999999E-2</v>
      </c>
      <c r="F18" s="122">
        <v>1.4999999999999999E-2</v>
      </c>
      <c r="G18" s="148">
        <v>75</v>
      </c>
      <c r="H18" s="15">
        <f t="shared" si="0"/>
        <v>1.125</v>
      </c>
      <c r="I18" s="228"/>
      <c r="J18" s="228"/>
      <c r="K18" s="228"/>
      <c r="L18" s="228"/>
      <c r="M18" s="228"/>
      <c r="N18" s="228"/>
    </row>
    <row r="19" spans="1:14" ht="24.75" customHeight="1" thickBot="1">
      <c r="A19" s="196">
        <v>3</v>
      </c>
      <c r="B19" s="197" t="s">
        <v>110</v>
      </c>
      <c r="C19" s="199">
        <v>60</v>
      </c>
      <c r="D19" s="146" t="s">
        <v>30</v>
      </c>
      <c r="E19" s="147">
        <v>0.06</v>
      </c>
      <c r="F19" s="147">
        <v>0.06</v>
      </c>
      <c r="G19" s="148">
        <v>50</v>
      </c>
      <c r="H19" s="127">
        <f t="shared" si="0"/>
        <v>3</v>
      </c>
      <c r="I19" s="228">
        <v>6.42</v>
      </c>
      <c r="J19" s="228">
        <v>2.7</v>
      </c>
      <c r="K19" s="228">
        <v>26.1</v>
      </c>
      <c r="L19" s="228">
        <v>164.4</v>
      </c>
      <c r="M19" s="228" t="s">
        <v>92</v>
      </c>
      <c r="N19" s="228"/>
    </row>
    <row r="20" spans="1:14" ht="15.75" thickBot="1">
      <c r="A20" s="314" t="s">
        <v>27</v>
      </c>
      <c r="B20" s="315"/>
      <c r="C20" s="315"/>
      <c r="D20" s="252"/>
      <c r="E20" s="252"/>
      <c r="F20" s="252"/>
      <c r="G20" s="252"/>
      <c r="H20" s="103">
        <f>SUM(H10:H19)</f>
        <v>81.14400000000002</v>
      </c>
      <c r="I20" s="76">
        <f>SUM(I10:I19)</f>
        <v>25.82</v>
      </c>
      <c r="J20" s="76">
        <f>SUM(J10:J19)</f>
        <v>12.3</v>
      </c>
      <c r="K20" s="76">
        <f>SUM(K10:K19)</f>
        <v>133.69999999999999</v>
      </c>
      <c r="L20" s="76">
        <f>L13+L17+L19</f>
        <v>746</v>
      </c>
      <c r="M20" s="228"/>
      <c r="N20" s="15"/>
    </row>
    <row r="21" spans="1:14">
      <c r="A21" s="4"/>
      <c r="B21" s="4"/>
      <c r="C21" s="4"/>
      <c r="D21" s="4"/>
      <c r="E21" s="4"/>
      <c r="F21" s="4"/>
      <c r="G21" s="4"/>
      <c r="H21" s="5"/>
      <c r="I21" s="5"/>
      <c r="J21" s="5"/>
      <c r="K21" s="5"/>
      <c r="L21" s="5"/>
      <c r="M21" s="8"/>
      <c r="N21" s="8"/>
    </row>
    <row r="22" spans="1:14">
      <c r="A22" s="4"/>
      <c r="B22" s="4"/>
      <c r="C22" s="4"/>
      <c r="D22" s="4"/>
      <c r="E22" s="4"/>
      <c r="F22" s="4"/>
      <c r="G22" s="4"/>
      <c r="H22" s="5"/>
      <c r="I22" s="5"/>
      <c r="J22" s="5"/>
      <c r="K22" s="5"/>
      <c r="L22" s="5"/>
      <c r="M22" s="8"/>
      <c r="N22" s="8"/>
    </row>
    <row r="23" spans="1:14">
      <c r="A23" s="4"/>
      <c r="B23" s="4"/>
      <c r="C23" s="4"/>
      <c r="D23" s="4"/>
      <c r="E23" s="4"/>
      <c r="F23" s="4"/>
      <c r="G23" s="4"/>
      <c r="H23" s="5"/>
      <c r="I23" s="5"/>
      <c r="J23" s="5"/>
      <c r="K23" s="5"/>
      <c r="L23" s="5"/>
      <c r="M23" s="8"/>
      <c r="N23" s="8"/>
    </row>
    <row r="24" spans="1:14">
      <c r="A24" s="4"/>
      <c r="B24" s="4"/>
      <c r="C24" s="4"/>
      <c r="D24" s="4"/>
      <c r="E24" s="4"/>
      <c r="F24" s="4"/>
      <c r="G24" s="4"/>
      <c r="H24" s="5"/>
      <c r="I24" s="5"/>
      <c r="J24" s="5"/>
      <c r="K24" s="5"/>
      <c r="L24" s="5"/>
      <c r="M24" s="8"/>
      <c r="N24" s="8"/>
    </row>
    <row r="25" spans="1:14">
      <c r="A25" s="4"/>
      <c r="B25" s="4"/>
      <c r="C25" s="4"/>
      <c r="D25" s="4"/>
      <c r="E25" s="4"/>
      <c r="F25" s="4"/>
      <c r="G25" s="4"/>
      <c r="H25" s="5"/>
      <c r="I25" s="5"/>
      <c r="J25" s="5"/>
      <c r="K25" s="5"/>
      <c r="L25" s="5"/>
      <c r="M25" s="8"/>
      <c r="N25" s="8"/>
    </row>
    <row r="26" spans="1:14">
      <c r="A26" s="4"/>
      <c r="B26" s="4"/>
      <c r="C26" s="4"/>
      <c r="D26" s="4"/>
      <c r="E26" s="4"/>
      <c r="F26" s="4"/>
      <c r="G26" s="4"/>
      <c r="H26" s="5"/>
      <c r="I26" s="5"/>
      <c r="J26" s="5"/>
      <c r="K26" s="5"/>
      <c r="L26" s="5"/>
      <c r="M26" s="8"/>
      <c r="N26" s="8"/>
    </row>
    <row r="27" spans="1:14">
      <c r="A27" s="4"/>
      <c r="B27" s="4"/>
      <c r="C27" s="4"/>
      <c r="D27" s="4"/>
      <c r="E27" s="4"/>
      <c r="F27" s="4"/>
      <c r="G27" s="4"/>
      <c r="H27" s="5"/>
      <c r="I27" s="5"/>
      <c r="J27" s="5"/>
      <c r="K27" s="5"/>
      <c r="L27" s="5"/>
      <c r="M27" s="8"/>
      <c r="N27" s="8"/>
    </row>
    <row r="28" spans="1:14">
      <c r="A28" s="4"/>
      <c r="B28" s="4"/>
      <c r="C28" s="4"/>
      <c r="D28" s="4"/>
      <c r="E28" s="4"/>
      <c r="F28" s="4"/>
      <c r="G28" s="4"/>
      <c r="H28" s="5"/>
      <c r="I28" s="5"/>
      <c r="J28" s="5"/>
      <c r="K28" s="5"/>
      <c r="L28" s="5"/>
      <c r="M28" s="8"/>
      <c r="N28" s="8"/>
    </row>
    <row r="29" spans="1:14">
      <c r="A29" s="4"/>
      <c r="B29" s="4"/>
      <c r="C29" s="4"/>
      <c r="D29" s="4"/>
      <c r="E29" s="4"/>
      <c r="F29" s="4"/>
      <c r="G29" s="4"/>
      <c r="H29" s="5"/>
      <c r="I29" s="5"/>
      <c r="J29" s="5"/>
      <c r="K29" s="5"/>
      <c r="L29" s="5"/>
      <c r="M29" s="8"/>
      <c r="N29" s="8"/>
    </row>
    <row r="30" spans="1:14">
      <c r="A30" s="4"/>
      <c r="B30" s="4"/>
      <c r="C30" s="4"/>
      <c r="D30" s="4"/>
      <c r="E30" s="4"/>
      <c r="F30" s="4"/>
      <c r="G30" s="4"/>
      <c r="H30" s="5"/>
      <c r="I30" s="5"/>
      <c r="J30" s="5"/>
      <c r="K30" s="5"/>
      <c r="L30" s="5"/>
      <c r="M30" s="8"/>
      <c r="N30" s="8"/>
    </row>
    <row r="31" spans="1:14">
      <c r="A31" s="4"/>
      <c r="B31" s="4"/>
      <c r="C31" s="4"/>
      <c r="D31" s="4"/>
      <c r="E31" s="4"/>
      <c r="F31" s="4"/>
      <c r="G31" s="4"/>
      <c r="H31" s="5"/>
      <c r="I31" s="5"/>
      <c r="J31" s="5"/>
      <c r="K31" s="38"/>
      <c r="L31" s="5"/>
      <c r="M31" s="8"/>
      <c r="N31" s="8"/>
    </row>
    <row r="36" spans="1:18" ht="15.75" thickBot="1"/>
    <row r="37" spans="1:18">
      <c r="A37" s="302" t="s">
        <v>36</v>
      </c>
      <c r="B37" s="310"/>
      <c r="C37" s="310"/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1"/>
    </row>
    <row r="38" spans="1:18" ht="25.5">
      <c r="A38" s="216" t="s">
        <v>1</v>
      </c>
      <c r="B38" s="213"/>
      <c r="C38" s="213" t="s">
        <v>2</v>
      </c>
      <c r="D38" s="45" t="s">
        <v>3</v>
      </c>
      <c r="E38" s="213" t="s">
        <v>4</v>
      </c>
      <c r="F38" s="213" t="s">
        <v>5</v>
      </c>
      <c r="G38" s="46" t="s">
        <v>6</v>
      </c>
      <c r="H38" s="46" t="s">
        <v>7</v>
      </c>
      <c r="I38" s="213" t="s">
        <v>8</v>
      </c>
      <c r="J38" s="224" t="s">
        <v>9</v>
      </c>
      <c r="K38" s="213" t="s">
        <v>10</v>
      </c>
      <c r="L38" s="213" t="s">
        <v>11</v>
      </c>
      <c r="M38" s="213" t="s">
        <v>41</v>
      </c>
      <c r="N38" s="223" t="s">
        <v>13</v>
      </c>
    </row>
    <row r="39" spans="1:18" ht="15.75" thickBot="1">
      <c r="A39" s="222"/>
      <c r="B39" s="217" t="s">
        <v>14</v>
      </c>
      <c r="C39" s="217" t="s">
        <v>15</v>
      </c>
      <c r="D39" s="47"/>
      <c r="E39" s="217" t="s">
        <v>15</v>
      </c>
      <c r="F39" s="217" t="s">
        <v>15</v>
      </c>
      <c r="G39" s="48" t="s">
        <v>16</v>
      </c>
      <c r="H39" s="48" t="s">
        <v>17</v>
      </c>
      <c r="I39" s="217" t="s">
        <v>15</v>
      </c>
      <c r="J39" s="217" t="s">
        <v>15</v>
      </c>
      <c r="K39" s="217" t="s">
        <v>15</v>
      </c>
      <c r="L39" s="217" t="s">
        <v>15</v>
      </c>
      <c r="M39" s="217"/>
      <c r="N39" s="211"/>
    </row>
    <row r="40" spans="1:18" ht="25.5">
      <c r="A40" s="316">
        <v>1</v>
      </c>
      <c r="B40" s="306" t="s">
        <v>122</v>
      </c>
      <c r="C40" s="250">
        <v>90</v>
      </c>
      <c r="D40" s="83" t="s">
        <v>18</v>
      </c>
      <c r="E40" s="215">
        <v>0.09</v>
      </c>
      <c r="F40" s="215">
        <v>6.5000000000000002E-2</v>
      </c>
      <c r="G40" s="91">
        <v>600</v>
      </c>
      <c r="H40" s="84">
        <f>G40*E40</f>
        <v>54</v>
      </c>
      <c r="I40" s="217"/>
      <c r="J40" s="55"/>
      <c r="K40" s="195"/>
      <c r="L40" s="195"/>
      <c r="M40" s="195"/>
      <c r="N40" s="195" t="s">
        <v>94</v>
      </c>
    </row>
    <row r="41" spans="1:18">
      <c r="A41" s="265"/>
      <c r="B41" s="263"/>
      <c r="C41" s="265"/>
      <c r="D41" s="45" t="s">
        <v>44</v>
      </c>
      <c r="E41" s="213">
        <v>0.01</v>
      </c>
      <c r="F41" s="213">
        <v>0.01</v>
      </c>
      <c r="G41" s="46">
        <v>50</v>
      </c>
      <c r="H41" s="85">
        <f t="shared" ref="H41:H58" si="1">G41*E41</f>
        <v>0.5</v>
      </c>
      <c r="I41" s="204"/>
      <c r="J41" s="4"/>
      <c r="K41" s="227"/>
      <c r="L41" s="227"/>
      <c r="M41" s="227"/>
      <c r="N41" s="227"/>
    </row>
    <row r="42" spans="1:18">
      <c r="A42" s="265"/>
      <c r="B42" s="263"/>
      <c r="C42" s="265"/>
      <c r="D42" s="45" t="s">
        <v>62</v>
      </c>
      <c r="E42" s="213">
        <v>5.0000000000000001E-3</v>
      </c>
      <c r="F42" s="213">
        <v>5.0000000000000001E-3</v>
      </c>
      <c r="G42" s="46">
        <v>140</v>
      </c>
      <c r="H42" s="85">
        <f t="shared" si="1"/>
        <v>0.70000000000000007</v>
      </c>
      <c r="I42" s="204"/>
      <c r="J42" s="4"/>
      <c r="K42" s="227"/>
      <c r="L42" s="227"/>
      <c r="M42" s="227"/>
      <c r="N42" s="227"/>
    </row>
    <row r="43" spans="1:18">
      <c r="A43" s="265"/>
      <c r="B43" s="263"/>
      <c r="C43" s="265"/>
      <c r="D43" s="45" t="s">
        <v>21</v>
      </c>
      <c r="E43" s="213">
        <v>5.0000000000000001E-3</v>
      </c>
      <c r="F43" s="213">
        <v>4.0000000000000001E-3</v>
      </c>
      <c r="G43" s="46">
        <v>45</v>
      </c>
      <c r="H43" s="85">
        <f t="shared" si="1"/>
        <v>0.22500000000000001</v>
      </c>
      <c r="I43" s="213">
        <v>14.31</v>
      </c>
      <c r="J43" s="209">
        <v>10.71</v>
      </c>
      <c r="K43" s="226">
        <v>7.02</v>
      </c>
      <c r="L43" s="226">
        <v>181.8</v>
      </c>
      <c r="M43" s="226" t="s">
        <v>104</v>
      </c>
      <c r="N43" s="226"/>
      <c r="R43" s="6"/>
    </row>
    <row r="44" spans="1:18">
      <c r="A44" s="265"/>
      <c r="B44" s="263"/>
      <c r="C44" s="265"/>
      <c r="D44" s="45" t="s">
        <v>78</v>
      </c>
      <c r="E44" s="213">
        <v>5.0000000000000001E-3</v>
      </c>
      <c r="F44" s="213">
        <v>4.0000000000000001E-3</v>
      </c>
      <c r="G44" s="46">
        <v>167</v>
      </c>
      <c r="H44" s="85">
        <f t="shared" si="1"/>
        <v>0.83499999999999996</v>
      </c>
      <c r="I44" s="204"/>
      <c r="J44" s="4"/>
      <c r="K44" s="227"/>
      <c r="L44" s="227"/>
      <c r="M44" s="227"/>
      <c r="N44" s="227"/>
    </row>
    <row r="45" spans="1:18" ht="15.75" thickBot="1">
      <c r="A45" s="265"/>
      <c r="B45" s="263"/>
      <c r="C45" s="265"/>
      <c r="D45" s="45" t="s">
        <v>56</v>
      </c>
      <c r="E45" s="213">
        <v>2E-3</v>
      </c>
      <c r="F45" s="213">
        <v>2E-3</v>
      </c>
      <c r="G45" s="46">
        <v>18</v>
      </c>
      <c r="H45" s="85">
        <f t="shared" si="1"/>
        <v>3.6000000000000004E-2</v>
      </c>
      <c r="I45" s="204"/>
      <c r="J45" s="4"/>
      <c r="K45" s="227"/>
      <c r="L45" s="227"/>
      <c r="M45" s="227"/>
      <c r="N45" s="228"/>
    </row>
    <row r="46" spans="1:18">
      <c r="A46" s="243">
        <v>2</v>
      </c>
      <c r="B46" s="245" t="s">
        <v>116</v>
      </c>
      <c r="C46" s="250">
        <v>50</v>
      </c>
      <c r="D46" s="83" t="s">
        <v>23</v>
      </c>
      <c r="E46" s="215">
        <v>3.0000000000000001E-3</v>
      </c>
      <c r="F46" s="215">
        <v>3.0000000000000001E-3</v>
      </c>
      <c r="G46" s="91">
        <v>140</v>
      </c>
      <c r="H46" s="84">
        <f t="shared" si="1"/>
        <v>0.42</v>
      </c>
      <c r="I46" s="92"/>
      <c r="J46" s="92"/>
      <c r="K46" s="93"/>
      <c r="L46" s="92"/>
      <c r="M46" s="93"/>
      <c r="N46" s="97"/>
    </row>
    <row r="47" spans="1:18">
      <c r="A47" s="264"/>
      <c r="B47" s="263"/>
      <c r="C47" s="265"/>
      <c r="D47" s="45" t="s">
        <v>49</v>
      </c>
      <c r="E47" s="213">
        <v>3.0000000000000001E-3</v>
      </c>
      <c r="F47" s="213">
        <v>3.0000000000000001E-3</v>
      </c>
      <c r="G47" s="46">
        <v>30</v>
      </c>
      <c r="H47" s="85">
        <f t="shared" si="1"/>
        <v>0.09</v>
      </c>
      <c r="I47" s="94"/>
      <c r="J47" s="94"/>
      <c r="K47" s="95"/>
      <c r="L47" s="94"/>
      <c r="M47" s="95"/>
      <c r="N47" s="96"/>
    </row>
    <row r="48" spans="1:18">
      <c r="A48" s="264"/>
      <c r="B48" s="263"/>
      <c r="C48" s="265"/>
      <c r="D48" s="45" t="s">
        <v>24</v>
      </c>
      <c r="E48" s="213">
        <v>5.0000000000000001E-3</v>
      </c>
      <c r="F48" s="213">
        <v>5.0000000000000001E-3</v>
      </c>
      <c r="G48" s="46">
        <v>285</v>
      </c>
      <c r="H48" s="85">
        <f t="shared" si="1"/>
        <v>1.425</v>
      </c>
      <c r="I48" s="94">
        <v>4.95</v>
      </c>
      <c r="J48" s="94">
        <v>2.5</v>
      </c>
      <c r="K48" s="95">
        <v>5</v>
      </c>
      <c r="L48" s="94">
        <v>61.55</v>
      </c>
      <c r="M48" s="95" t="s">
        <v>117</v>
      </c>
      <c r="N48" s="96"/>
    </row>
    <row r="49" spans="1:14">
      <c r="A49" s="264"/>
      <c r="B49" s="263"/>
      <c r="C49" s="265"/>
      <c r="D49" s="45" t="s">
        <v>48</v>
      </c>
      <c r="E49" s="213">
        <v>5.0000000000000001E-3</v>
      </c>
      <c r="F49" s="213">
        <v>5.0000000000000001E-3</v>
      </c>
      <c r="G49" s="46">
        <v>40</v>
      </c>
      <c r="H49" s="85">
        <f t="shared" si="1"/>
        <v>0.2</v>
      </c>
      <c r="I49" s="94"/>
      <c r="J49" s="94"/>
      <c r="K49" s="95"/>
      <c r="L49" s="94"/>
      <c r="M49" s="95"/>
      <c r="N49" s="96"/>
    </row>
    <row r="50" spans="1:14">
      <c r="A50" s="264"/>
      <c r="B50" s="263"/>
      <c r="C50" s="265"/>
      <c r="D50" s="47" t="s">
        <v>21</v>
      </c>
      <c r="E50" s="217">
        <v>2E-3</v>
      </c>
      <c r="F50" s="217">
        <v>1E-3</v>
      </c>
      <c r="G50" s="48">
        <v>45</v>
      </c>
      <c r="H50" s="82">
        <f t="shared" si="1"/>
        <v>0.09</v>
      </c>
      <c r="I50" s="94"/>
      <c r="J50" s="94"/>
      <c r="K50" s="95"/>
      <c r="L50" s="94"/>
      <c r="M50" s="95"/>
      <c r="N50" s="96"/>
    </row>
    <row r="51" spans="1:14">
      <c r="A51" s="264"/>
      <c r="B51" s="263"/>
      <c r="C51" s="265"/>
      <c r="D51" s="47" t="s">
        <v>43</v>
      </c>
      <c r="E51" s="217">
        <v>1E-3</v>
      </c>
      <c r="F51" s="217">
        <v>1E-3</v>
      </c>
      <c r="G51" s="48">
        <v>75</v>
      </c>
      <c r="H51" s="82">
        <f t="shared" si="1"/>
        <v>7.4999999999999997E-2</v>
      </c>
      <c r="I51" s="94"/>
      <c r="J51" s="94"/>
      <c r="K51" s="95"/>
      <c r="L51" s="94"/>
      <c r="M51" s="95"/>
      <c r="N51" s="96"/>
    </row>
    <row r="52" spans="1:14" ht="15.75" thickBot="1">
      <c r="A52" s="266"/>
      <c r="B52" s="267"/>
      <c r="C52" s="268"/>
      <c r="D52" s="88" t="s">
        <v>56</v>
      </c>
      <c r="E52" s="221">
        <v>1E-3</v>
      </c>
      <c r="F52" s="221">
        <v>1E-3</v>
      </c>
      <c r="G52" s="123">
        <v>18</v>
      </c>
      <c r="H52" s="89">
        <f t="shared" si="1"/>
        <v>1.8000000000000002E-2</v>
      </c>
      <c r="I52" s="104"/>
      <c r="J52" s="104"/>
      <c r="K52" s="105"/>
      <c r="L52" s="104"/>
      <c r="M52" s="105"/>
      <c r="N52" s="106"/>
    </row>
    <row r="53" spans="1:14">
      <c r="A53" s="251">
        <v>3</v>
      </c>
      <c r="B53" s="246" t="s">
        <v>32</v>
      </c>
      <c r="C53" s="251">
        <v>150</v>
      </c>
      <c r="D53" s="100" t="s">
        <v>59</v>
      </c>
      <c r="E53" s="206">
        <v>0.05</v>
      </c>
      <c r="F53" s="206">
        <v>0.05</v>
      </c>
      <c r="G53" s="101">
        <v>38</v>
      </c>
      <c r="H53" s="102">
        <f t="shared" si="1"/>
        <v>1.9000000000000001</v>
      </c>
      <c r="I53" s="186">
        <v>3.75</v>
      </c>
      <c r="J53" s="187">
        <v>4.5</v>
      </c>
      <c r="K53" s="188">
        <v>27.3</v>
      </c>
      <c r="L53" s="187">
        <v>165.3</v>
      </c>
      <c r="M53" s="188" t="s">
        <v>99</v>
      </c>
      <c r="N53" s="207"/>
    </row>
    <row r="54" spans="1:14">
      <c r="A54" s="251"/>
      <c r="B54" s="246"/>
      <c r="C54" s="251"/>
      <c r="D54" s="150" t="s">
        <v>57</v>
      </c>
      <c r="E54" s="204">
        <v>4.0000000000000001E-3</v>
      </c>
      <c r="F54" s="204">
        <v>4.0000000000000001E-3</v>
      </c>
      <c r="G54" s="151">
        <v>955</v>
      </c>
      <c r="H54" s="152">
        <f t="shared" si="1"/>
        <v>3.8200000000000003</v>
      </c>
      <c r="I54" s="204"/>
      <c r="J54" s="4"/>
      <c r="K54" s="227"/>
      <c r="L54" s="227"/>
      <c r="M54" s="227"/>
      <c r="N54" s="74"/>
    </row>
    <row r="55" spans="1:14" ht="15.75" thickBot="1">
      <c r="A55" s="251"/>
      <c r="B55" s="246"/>
      <c r="C55" s="251"/>
      <c r="D55" s="47" t="s">
        <v>65</v>
      </c>
      <c r="E55" s="217">
        <v>2E-3</v>
      </c>
      <c r="F55" s="217">
        <v>2E-3</v>
      </c>
      <c r="G55" s="48">
        <v>18</v>
      </c>
      <c r="H55" s="82">
        <f t="shared" si="1"/>
        <v>3.6000000000000004E-2</v>
      </c>
      <c r="I55" s="213"/>
      <c r="J55" s="209"/>
      <c r="K55" s="226"/>
      <c r="L55" s="226"/>
      <c r="M55" s="226"/>
      <c r="N55" s="225"/>
    </row>
    <row r="56" spans="1:14" ht="25.5" customHeight="1" thickBot="1">
      <c r="A56" s="218">
        <v>4</v>
      </c>
      <c r="B56" s="205" t="s">
        <v>30</v>
      </c>
      <c r="C56" s="219">
        <v>60</v>
      </c>
      <c r="D56" s="11" t="s">
        <v>44</v>
      </c>
      <c r="E56" s="219">
        <v>0.06</v>
      </c>
      <c r="F56" s="219">
        <v>0.06</v>
      </c>
      <c r="G56" s="12">
        <v>50</v>
      </c>
      <c r="H56" s="233">
        <f t="shared" si="1"/>
        <v>3</v>
      </c>
      <c r="I56" s="77">
        <v>6.42</v>
      </c>
      <c r="J56" s="77">
        <v>2.7</v>
      </c>
      <c r="K56" s="77">
        <v>26.1</v>
      </c>
      <c r="L56" s="77">
        <v>164.4</v>
      </c>
      <c r="M56" s="77" t="s">
        <v>92</v>
      </c>
      <c r="N56" s="195"/>
    </row>
    <row r="57" spans="1:14" ht="17.25" customHeight="1" thickBot="1">
      <c r="A57" s="262">
        <v>5</v>
      </c>
      <c r="B57" s="260" t="s">
        <v>76</v>
      </c>
      <c r="C57" s="260" t="s">
        <v>31</v>
      </c>
      <c r="D57" s="100" t="s">
        <v>76</v>
      </c>
      <c r="E57" s="206">
        <v>0.03</v>
      </c>
      <c r="F57" s="206">
        <v>0.03</v>
      </c>
      <c r="G57" s="101">
        <v>210</v>
      </c>
      <c r="H57" s="102">
        <f t="shared" si="1"/>
        <v>6.3</v>
      </c>
      <c r="I57" s="204"/>
      <c r="J57" s="4"/>
      <c r="K57" s="227"/>
      <c r="L57" s="227"/>
      <c r="M57" s="227"/>
      <c r="N57" s="227"/>
    </row>
    <row r="58" spans="1:14" ht="15.75" thickBot="1">
      <c r="A58" s="303"/>
      <c r="B58" s="316"/>
      <c r="C58" s="316"/>
      <c r="D58" s="47" t="s">
        <v>43</v>
      </c>
      <c r="E58" s="217">
        <v>1.4999999999999999E-2</v>
      </c>
      <c r="F58" s="217">
        <v>1.4999999999999999E-2</v>
      </c>
      <c r="G58" s="48">
        <v>75</v>
      </c>
      <c r="H58" s="82">
        <f t="shared" si="1"/>
        <v>1.125</v>
      </c>
      <c r="I58" s="217">
        <v>0</v>
      </c>
      <c r="J58" s="153">
        <v>0</v>
      </c>
      <c r="K58" s="62">
        <v>13.8</v>
      </c>
      <c r="L58" s="62">
        <v>55.6</v>
      </c>
      <c r="M58" s="62" t="s">
        <v>105</v>
      </c>
      <c r="N58" s="195"/>
    </row>
    <row r="59" spans="1:14" ht="27.75" customHeight="1" thickBot="1">
      <c r="A59" s="314" t="s">
        <v>27</v>
      </c>
      <c r="B59" s="315"/>
      <c r="C59" s="315"/>
      <c r="D59" s="315"/>
      <c r="E59" s="315"/>
      <c r="F59" s="315"/>
      <c r="G59" s="315"/>
      <c r="H59" s="13">
        <f>SUM(H40:H58)</f>
        <v>74.795000000000016</v>
      </c>
      <c r="I59" s="77">
        <f>SUM(I40:I58)</f>
        <v>29.43</v>
      </c>
      <c r="J59" s="201">
        <f>SUM(J40:J58)</f>
        <v>20.41</v>
      </c>
      <c r="K59" s="77">
        <f>SUM(K40:K58)</f>
        <v>79.22</v>
      </c>
      <c r="L59" s="77">
        <f>SUM(L40:L58)</f>
        <v>628.65000000000009</v>
      </c>
      <c r="M59" s="77"/>
      <c r="N59" s="212"/>
    </row>
    <row r="76" spans="1:14">
      <c r="A76" s="300" t="s">
        <v>37</v>
      </c>
      <c r="B76" s="300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</row>
    <row r="77" spans="1:14" ht="25.5">
      <c r="A77" s="213" t="s">
        <v>1</v>
      </c>
      <c r="B77" s="213"/>
      <c r="C77" s="213" t="s">
        <v>2</v>
      </c>
      <c r="D77" s="45" t="s">
        <v>3</v>
      </c>
      <c r="E77" s="213" t="s">
        <v>4</v>
      </c>
      <c r="F77" s="213" t="s">
        <v>5</v>
      </c>
      <c r="G77" s="46" t="s">
        <v>6</v>
      </c>
      <c r="H77" s="46" t="s">
        <v>7</v>
      </c>
      <c r="I77" s="213" t="s">
        <v>8</v>
      </c>
      <c r="J77" s="224" t="s">
        <v>9</v>
      </c>
      <c r="K77" s="213" t="s">
        <v>10</v>
      </c>
      <c r="L77" s="213" t="s">
        <v>11</v>
      </c>
      <c r="M77" s="213" t="s">
        <v>41</v>
      </c>
      <c r="N77" s="213" t="s">
        <v>13</v>
      </c>
    </row>
    <row r="78" spans="1:14" ht="15.75" thickBot="1">
      <c r="A78" s="217"/>
      <c r="B78" s="217" t="s">
        <v>14</v>
      </c>
      <c r="C78" s="217" t="s">
        <v>15</v>
      </c>
      <c r="D78" s="47"/>
      <c r="E78" s="217" t="s">
        <v>15</v>
      </c>
      <c r="F78" s="217" t="s">
        <v>15</v>
      </c>
      <c r="G78" s="48" t="s">
        <v>16</v>
      </c>
      <c r="H78" s="48" t="s">
        <v>17</v>
      </c>
      <c r="I78" s="217" t="s">
        <v>15</v>
      </c>
      <c r="J78" s="217" t="s">
        <v>15</v>
      </c>
      <c r="K78" s="217" t="s">
        <v>15</v>
      </c>
      <c r="L78" s="217" t="s">
        <v>15</v>
      </c>
      <c r="M78" s="217"/>
      <c r="N78" s="217"/>
    </row>
    <row r="79" spans="1:14" ht="25.5">
      <c r="A79" s="274">
        <v>1</v>
      </c>
      <c r="B79" s="277" t="s">
        <v>123</v>
      </c>
      <c r="C79" s="250">
        <v>90</v>
      </c>
      <c r="D79" s="83" t="s">
        <v>45</v>
      </c>
      <c r="E79" s="215">
        <v>0.11</v>
      </c>
      <c r="F79" s="215">
        <v>0.09</v>
      </c>
      <c r="G79" s="91">
        <v>420</v>
      </c>
      <c r="H79" s="84">
        <f>E79*G79</f>
        <v>46.2</v>
      </c>
      <c r="I79" s="137"/>
      <c r="J79" s="179"/>
      <c r="K79" s="137"/>
      <c r="L79" s="179"/>
      <c r="M79" s="195"/>
      <c r="N79" s="73" t="s">
        <v>94</v>
      </c>
    </row>
    <row r="80" spans="1:14">
      <c r="A80" s="275"/>
      <c r="B80" s="278"/>
      <c r="C80" s="265"/>
      <c r="D80" s="45" t="s">
        <v>21</v>
      </c>
      <c r="E80" s="213">
        <v>6.0000000000000001E-3</v>
      </c>
      <c r="F80" s="213">
        <v>5.0000000000000001E-3</v>
      </c>
      <c r="G80" s="46">
        <v>45</v>
      </c>
      <c r="H80" s="85">
        <f t="shared" ref="H80:H98" si="2">E80*G80</f>
        <v>0.27</v>
      </c>
      <c r="I80" s="98"/>
      <c r="J80" s="165"/>
      <c r="K80" s="98"/>
      <c r="L80" s="165"/>
      <c r="M80" s="98"/>
      <c r="N80" s="96"/>
    </row>
    <row r="81" spans="1:14">
      <c r="A81" s="275"/>
      <c r="B81" s="278"/>
      <c r="C81" s="265"/>
      <c r="D81" s="45" t="s">
        <v>62</v>
      </c>
      <c r="E81" s="213">
        <v>5.0000000000000001E-3</v>
      </c>
      <c r="F81" s="213">
        <v>5.0000000000000001E-3</v>
      </c>
      <c r="G81" s="46">
        <v>140</v>
      </c>
      <c r="H81" s="85">
        <f t="shared" si="2"/>
        <v>0.70000000000000007</v>
      </c>
      <c r="I81" s="98"/>
      <c r="J81" s="165"/>
      <c r="K81" s="98"/>
      <c r="L81" s="165"/>
      <c r="M81" s="98"/>
      <c r="N81" s="96"/>
    </row>
    <row r="82" spans="1:14">
      <c r="A82" s="275"/>
      <c r="B82" s="278"/>
      <c r="C82" s="265"/>
      <c r="D82" s="45" t="s">
        <v>30</v>
      </c>
      <c r="E82" s="213">
        <v>0.01</v>
      </c>
      <c r="F82" s="213">
        <v>0.01</v>
      </c>
      <c r="G82" s="46">
        <v>50</v>
      </c>
      <c r="H82" s="85">
        <f t="shared" si="2"/>
        <v>0.5</v>
      </c>
      <c r="I82" s="226">
        <v>19.8</v>
      </c>
      <c r="J82" s="209">
        <v>11.34</v>
      </c>
      <c r="K82" s="226">
        <v>5.29</v>
      </c>
      <c r="L82" s="209">
        <v>201</v>
      </c>
      <c r="M82" s="98" t="s">
        <v>97</v>
      </c>
      <c r="N82" s="96"/>
    </row>
    <row r="83" spans="1:14">
      <c r="A83" s="275"/>
      <c r="B83" s="278"/>
      <c r="C83" s="265"/>
      <c r="D83" s="45" t="s">
        <v>78</v>
      </c>
      <c r="E83" s="213">
        <v>5.0000000000000001E-3</v>
      </c>
      <c r="F83" s="213">
        <v>5.0000000000000001E-3</v>
      </c>
      <c r="G83" s="46">
        <v>167</v>
      </c>
      <c r="H83" s="85">
        <f t="shared" si="2"/>
        <v>0.83499999999999996</v>
      </c>
      <c r="I83" s="98"/>
      <c r="J83" s="165"/>
      <c r="K83" s="98"/>
      <c r="L83" s="165"/>
      <c r="M83" s="98"/>
      <c r="N83" s="96"/>
    </row>
    <row r="84" spans="1:14" ht="15.75" thickBot="1">
      <c r="A84" s="276"/>
      <c r="B84" s="279"/>
      <c r="C84" s="268"/>
      <c r="D84" s="47" t="s">
        <v>56</v>
      </c>
      <c r="E84" s="217">
        <v>2E-3</v>
      </c>
      <c r="F84" s="217">
        <v>2E-3</v>
      </c>
      <c r="G84" s="48">
        <v>18</v>
      </c>
      <c r="H84" s="82">
        <f t="shared" si="2"/>
        <v>3.6000000000000004E-2</v>
      </c>
      <c r="I84" s="98"/>
      <c r="J84" s="165"/>
      <c r="K84" s="98"/>
      <c r="L84" s="165"/>
      <c r="M84" s="98"/>
      <c r="N84" s="96"/>
    </row>
    <row r="85" spans="1:14">
      <c r="A85" s="274">
        <v>2</v>
      </c>
      <c r="B85" s="245" t="s">
        <v>119</v>
      </c>
      <c r="C85" s="250">
        <v>50</v>
      </c>
      <c r="D85" s="83" t="s">
        <v>58</v>
      </c>
      <c r="E85" s="215">
        <v>6.0000000000000001E-3</v>
      </c>
      <c r="F85" s="215">
        <v>6.0000000000000001E-3</v>
      </c>
      <c r="G85" s="91">
        <v>278</v>
      </c>
      <c r="H85" s="84">
        <f t="shared" ref="H85:H88" si="3">G85*E85</f>
        <v>1.6679999999999999</v>
      </c>
      <c r="I85" s="137"/>
      <c r="J85" s="138"/>
      <c r="K85" s="137"/>
      <c r="L85" s="137"/>
      <c r="M85" s="97"/>
      <c r="N85" s="97"/>
    </row>
    <row r="86" spans="1:14">
      <c r="A86" s="275"/>
      <c r="B86" s="263"/>
      <c r="C86" s="265"/>
      <c r="D86" s="47" t="s">
        <v>49</v>
      </c>
      <c r="E86" s="217">
        <v>3.0000000000000001E-3</v>
      </c>
      <c r="F86" s="217">
        <v>3.0000000000000001E-3</v>
      </c>
      <c r="G86" s="48">
        <v>30</v>
      </c>
      <c r="H86" s="82">
        <f t="shared" si="3"/>
        <v>0.09</v>
      </c>
      <c r="I86" s="98">
        <v>1</v>
      </c>
      <c r="J86" s="99">
        <v>2.85</v>
      </c>
      <c r="K86" s="98">
        <v>2.6</v>
      </c>
      <c r="L86" s="98">
        <v>39</v>
      </c>
      <c r="M86" s="96" t="s">
        <v>121</v>
      </c>
      <c r="N86" s="96"/>
    </row>
    <row r="87" spans="1:14">
      <c r="A87" s="275"/>
      <c r="B87" s="263"/>
      <c r="C87" s="265"/>
      <c r="D87" s="45" t="s">
        <v>120</v>
      </c>
      <c r="E87" s="213">
        <v>3.0000000000000001E-3</v>
      </c>
      <c r="F87" s="213">
        <v>3.0000000000000001E-3</v>
      </c>
      <c r="G87" s="46">
        <v>955</v>
      </c>
      <c r="H87" s="184">
        <f t="shared" si="3"/>
        <v>2.8650000000000002</v>
      </c>
      <c r="I87" s="98"/>
      <c r="J87" s="99"/>
      <c r="K87" s="98"/>
      <c r="L87" s="98"/>
      <c r="M87" s="96"/>
      <c r="N87" s="96"/>
    </row>
    <row r="88" spans="1:14" ht="15.75" thickBot="1">
      <c r="A88" s="276"/>
      <c r="B88" s="267"/>
      <c r="C88" s="268"/>
      <c r="D88" s="88" t="s">
        <v>65</v>
      </c>
      <c r="E88" s="221">
        <v>1E-3</v>
      </c>
      <c r="F88" s="221">
        <v>1E-3</v>
      </c>
      <c r="G88" s="123">
        <v>18</v>
      </c>
      <c r="H88" s="185">
        <f t="shared" si="3"/>
        <v>1.8000000000000002E-2</v>
      </c>
      <c r="I88" s="139"/>
      <c r="J88" s="140"/>
      <c r="K88" s="139"/>
      <c r="L88" s="139"/>
      <c r="M88" s="106"/>
      <c r="N88" s="106"/>
    </row>
    <row r="89" spans="1:14">
      <c r="A89" s="294">
        <v>3</v>
      </c>
      <c r="B89" s="297" t="s">
        <v>68</v>
      </c>
      <c r="C89" s="251">
        <v>150</v>
      </c>
      <c r="D89" s="100" t="s">
        <v>69</v>
      </c>
      <c r="E89" s="206">
        <v>0.05</v>
      </c>
      <c r="F89" s="206">
        <v>0.05</v>
      </c>
      <c r="G89" s="101">
        <v>50</v>
      </c>
      <c r="H89" s="102">
        <f t="shared" ref="H89:H97" si="4">E89*G89</f>
        <v>2.5</v>
      </c>
      <c r="I89" s="98">
        <v>5.7</v>
      </c>
      <c r="J89" s="165">
        <v>1.65</v>
      </c>
      <c r="K89" s="98">
        <v>32.6</v>
      </c>
      <c r="L89" s="165">
        <v>167.7</v>
      </c>
      <c r="M89" s="98" t="s">
        <v>90</v>
      </c>
      <c r="N89" s="96"/>
    </row>
    <row r="90" spans="1:14">
      <c r="A90" s="295"/>
      <c r="B90" s="278"/>
      <c r="C90" s="298"/>
      <c r="D90" s="154" t="s">
        <v>57</v>
      </c>
      <c r="E90" s="204">
        <v>4.0000000000000001E-3</v>
      </c>
      <c r="F90" s="204">
        <v>4.0000000000000001E-3</v>
      </c>
      <c r="G90" s="151">
        <v>955</v>
      </c>
      <c r="H90" s="152">
        <f t="shared" si="4"/>
        <v>3.8200000000000003</v>
      </c>
      <c r="I90" s="98"/>
      <c r="J90" s="165"/>
      <c r="K90" s="98"/>
      <c r="L90" s="165"/>
      <c r="M90" s="98"/>
      <c r="N90" s="96"/>
    </row>
    <row r="91" spans="1:14" ht="15.75" thickBot="1">
      <c r="A91" s="296"/>
      <c r="B91" s="279"/>
      <c r="C91" s="252"/>
      <c r="D91" s="47" t="s">
        <v>56</v>
      </c>
      <c r="E91" s="217">
        <v>2E-3</v>
      </c>
      <c r="F91" s="217">
        <v>2E-3</v>
      </c>
      <c r="G91" s="48">
        <v>18</v>
      </c>
      <c r="H91" s="82">
        <f t="shared" si="4"/>
        <v>3.6000000000000004E-2</v>
      </c>
      <c r="I91" s="228"/>
      <c r="J91" s="4"/>
      <c r="K91" s="228"/>
      <c r="L91" s="4"/>
      <c r="M91" s="139"/>
      <c r="N91" s="96"/>
    </row>
    <row r="92" spans="1:14" ht="15.75" customHeight="1">
      <c r="A92" s="274">
        <v>4</v>
      </c>
      <c r="B92" s="292" t="s">
        <v>106</v>
      </c>
      <c r="C92" s="243">
        <v>100</v>
      </c>
      <c r="D92" s="168" t="s">
        <v>75</v>
      </c>
      <c r="E92" s="189">
        <v>0.10299999999999999</v>
      </c>
      <c r="F92" s="55">
        <v>8.5000000000000006E-2</v>
      </c>
      <c r="G92" s="145">
        <v>40</v>
      </c>
      <c r="H92" s="178">
        <f t="shared" si="4"/>
        <v>4.12</v>
      </c>
      <c r="I92" s="138"/>
      <c r="J92" s="137"/>
      <c r="K92" s="179"/>
      <c r="L92" s="137"/>
      <c r="M92" s="179"/>
      <c r="N92" s="137"/>
    </row>
    <row r="93" spans="1:14" ht="15" customHeight="1">
      <c r="A93" s="275"/>
      <c r="B93" s="293"/>
      <c r="C93" s="264"/>
      <c r="D93" s="45" t="s">
        <v>62</v>
      </c>
      <c r="E93" s="213">
        <v>8.0000000000000002E-3</v>
      </c>
      <c r="F93" s="209">
        <v>8.0000000000000002E-3</v>
      </c>
      <c r="G93" s="46">
        <v>140</v>
      </c>
      <c r="H93" s="58">
        <f t="shared" si="4"/>
        <v>1.1200000000000001</v>
      </c>
      <c r="I93" s="99">
        <v>1.5</v>
      </c>
      <c r="J93" s="98">
        <v>1.7</v>
      </c>
      <c r="K93" s="165">
        <v>7.2</v>
      </c>
      <c r="L93" s="98">
        <v>50.2</v>
      </c>
      <c r="M93" s="165" t="s">
        <v>108</v>
      </c>
      <c r="N93" s="98"/>
    </row>
    <row r="94" spans="1:14">
      <c r="A94" s="275"/>
      <c r="B94" s="293"/>
      <c r="C94" s="264"/>
      <c r="D94" s="154" t="s">
        <v>56</v>
      </c>
      <c r="E94" s="204">
        <v>1E-3</v>
      </c>
      <c r="F94" s="4">
        <v>1E-3</v>
      </c>
      <c r="G94" s="151">
        <v>18</v>
      </c>
      <c r="H94" s="161">
        <f t="shared" si="4"/>
        <v>1.8000000000000002E-2</v>
      </c>
      <c r="I94" s="99"/>
      <c r="J94" s="98"/>
      <c r="K94" s="165"/>
      <c r="L94" s="98"/>
      <c r="M94" s="165"/>
      <c r="N94" s="98"/>
    </row>
    <row r="95" spans="1:14">
      <c r="A95" s="275"/>
      <c r="B95" s="293"/>
      <c r="C95" s="264"/>
      <c r="D95" s="45" t="s">
        <v>43</v>
      </c>
      <c r="E95" s="213">
        <v>1E-3</v>
      </c>
      <c r="F95" s="209">
        <v>1E-3</v>
      </c>
      <c r="G95" s="46">
        <v>75</v>
      </c>
      <c r="H95" s="58">
        <f t="shared" si="4"/>
        <v>7.4999999999999997E-2</v>
      </c>
      <c r="I95" s="99"/>
      <c r="J95" s="98"/>
      <c r="K95" s="165"/>
      <c r="L95" s="98"/>
      <c r="M95" s="165"/>
      <c r="N95" s="98"/>
    </row>
    <row r="96" spans="1:14">
      <c r="A96" s="275"/>
      <c r="B96" s="293"/>
      <c r="C96" s="264"/>
      <c r="D96" s="154" t="s">
        <v>48</v>
      </c>
      <c r="E96" s="204">
        <v>1.6E-2</v>
      </c>
      <c r="F96" s="4">
        <v>1.4E-2</v>
      </c>
      <c r="G96" s="151">
        <v>40</v>
      </c>
      <c r="H96" s="161">
        <f t="shared" si="4"/>
        <v>0.64</v>
      </c>
      <c r="I96" s="99"/>
      <c r="J96" s="98"/>
      <c r="K96" s="165"/>
      <c r="L96" s="98"/>
      <c r="M96" s="165"/>
      <c r="N96" s="98"/>
    </row>
    <row r="97" spans="1:14" ht="24.75" customHeight="1" thickBot="1">
      <c r="A97" s="276"/>
      <c r="B97" s="293"/>
      <c r="C97" s="264"/>
      <c r="D97" s="47" t="s">
        <v>107</v>
      </c>
      <c r="E97" s="217">
        <v>1.6E-2</v>
      </c>
      <c r="F97" s="153">
        <v>1.4999999999999999E-2</v>
      </c>
      <c r="G97" s="48">
        <v>114</v>
      </c>
      <c r="H97" s="64">
        <f t="shared" si="4"/>
        <v>1.8240000000000001</v>
      </c>
      <c r="I97" s="59"/>
      <c r="J97" s="228"/>
      <c r="K97" s="4"/>
      <c r="L97" s="228"/>
      <c r="M97" s="4"/>
      <c r="N97" s="228"/>
    </row>
    <row r="98" spans="1:14" ht="23.25" customHeight="1" thickBot="1">
      <c r="A98" s="77">
        <v>5</v>
      </c>
      <c r="B98" s="218" t="s">
        <v>30</v>
      </c>
      <c r="C98" s="219">
        <v>60</v>
      </c>
      <c r="D98" s="11" t="s">
        <v>44</v>
      </c>
      <c r="E98" s="219">
        <v>0.06</v>
      </c>
      <c r="F98" s="219">
        <v>0.06</v>
      </c>
      <c r="G98" s="12">
        <v>50</v>
      </c>
      <c r="H98" s="13">
        <f t="shared" si="2"/>
        <v>3</v>
      </c>
      <c r="I98" s="77">
        <v>6.42</v>
      </c>
      <c r="J98" s="77">
        <v>2.7</v>
      </c>
      <c r="K98" s="77">
        <v>26.1</v>
      </c>
      <c r="L98" s="77">
        <v>164.4</v>
      </c>
      <c r="M98" s="77" t="s">
        <v>92</v>
      </c>
      <c r="N98" s="212"/>
    </row>
    <row r="99" spans="1:14" ht="15.75" thickBot="1">
      <c r="A99" s="320">
        <v>6</v>
      </c>
      <c r="B99" s="317" t="s">
        <v>53</v>
      </c>
      <c r="C99" s="300">
        <v>200</v>
      </c>
      <c r="D99" s="45" t="s">
        <v>52</v>
      </c>
      <c r="E99" s="213">
        <v>1E-3</v>
      </c>
      <c r="F99" s="213">
        <v>1E-3</v>
      </c>
      <c r="G99" s="46">
        <v>750</v>
      </c>
      <c r="H99" s="85">
        <f>G99*F99</f>
        <v>0.75</v>
      </c>
      <c r="I99" s="77">
        <v>0.2</v>
      </c>
      <c r="J99" s="77">
        <v>0</v>
      </c>
      <c r="K99" s="200">
        <v>14</v>
      </c>
      <c r="L99" s="77">
        <v>56</v>
      </c>
      <c r="M99" s="77" t="s">
        <v>91</v>
      </c>
      <c r="N99" s="74"/>
    </row>
    <row r="100" spans="1:14" ht="15.75" thickBot="1">
      <c r="A100" s="320"/>
      <c r="B100" s="317"/>
      <c r="C100" s="300"/>
      <c r="D100" s="45" t="s">
        <v>43</v>
      </c>
      <c r="E100" s="213">
        <v>1.4999999999999999E-2</v>
      </c>
      <c r="F100" s="213">
        <v>1.4999999999999999E-2</v>
      </c>
      <c r="G100" s="46">
        <v>75</v>
      </c>
      <c r="H100" s="85">
        <f>G100*F100</f>
        <v>1.125</v>
      </c>
      <c r="I100" s="227"/>
      <c r="J100" s="59"/>
      <c r="K100" s="227"/>
      <c r="L100" s="227"/>
      <c r="M100" s="227"/>
      <c r="N100" s="74"/>
    </row>
    <row r="101" spans="1:14" ht="15.75" thickBot="1">
      <c r="A101" s="77"/>
      <c r="B101" s="205"/>
      <c r="C101" s="219"/>
      <c r="D101" s="11"/>
      <c r="E101" s="219"/>
      <c r="F101" s="219"/>
      <c r="G101" s="12"/>
      <c r="H101" s="13"/>
      <c r="I101" s="77"/>
      <c r="J101" s="200"/>
      <c r="K101" s="77"/>
      <c r="L101" s="77"/>
      <c r="M101" s="77"/>
      <c r="N101" s="212"/>
    </row>
    <row r="102" spans="1:14" ht="15.75" thickBot="1">
      <c r="A102" s="314" t="s">
        <v>27</v>
      </c>
      <c r="B102" s="315"/>
      <c r="C102" s="315"/>
      <c r="D102" s="315"/>
      <c r="E102" s="315"/>
      <c r="F102" s="315"/>
      <c r="G102" s="315"/>
      <c r="H102" s="13">
        <f>SUM(H79:H101)</f>
        <v>72.210000000000022</v>
      </c>
      <c r="I102" s="77">
        <f>SUM(I79:I101)</f>
        <v>34.620000000000005</v>
      </c>
      <c r="J102" s="201">
        <f>SUM(J79:J101)</f>
        <v>20.239999999999998</v>
      </c>
      <c r="K102" s="77">
        <f>SUM(K79:K101)</f>
        <v>87.79</v>
      </c>
      <c r="L102" s="77">
        <f>SUM(L79:L101)</f>
        <v>678.3</v>
      </c>
      <c r="M102" s="77"/>
      <c r="N102" s="212"/>
    </row>
    <row r="110" spans="1:14" ht="13.5" customHeight="1" thickBot="1"/>
    <row r="111" spans="1:14">
      <c r="A111" s="302" t="s">
        <v>38</v>
      </c>
      <c r="B111" s="310"/>
      <c r="C111" s="310"/>
      <c r="D111" s="310"/>
      <c r="E111" s="310"/>
      <c r="F111" s="310"/>
      <c r="G111" s="310"/>
      <c r="H111" s="310"/>
      <c r="I111" s="310"/>
      <c r="J111" s="310"/>
      <c r="K111" s="310"/>
      <c r="L111" s="310"/>
      <c r="M111" s="310"/>
      <c r="N111" s="311"/>
    </row>
    <row r="112" spans="1:14" ht="25.5">
      <c r="A112" s="216" t="s">
        <v>1</v>
      </c>
      <c r="B112" s="213"/>
      <c r="C112" s="213" t="s">
        <v>2</v>
      </c>
      <c r="D112" s="45" t="s">
        <v>3</v>
      </c>
      <c r="E112" s="213" t="s">
        <v>4</v>
      </c>
      <c r="F112" s="213" t="s">
        <v>5</v>
      </c>
      <c r="G112" s="46" t="s">
        <v>6</v>
      </c>
      <c r="H112" s="46" t="s">
        <v>7</v>
      </c>
      <c r="I112" s="213" t="s">
        <v>8</v>
      </c>
      <c r="J112" s="224" t="s">
        <v>9</v>
      </c>
      <c r="K112" s="213" t="s">
        <v>10</v>
      </c>
      <c r="L112" s="213" t="s">
        <v>11</v>
      </c>
      <c r="M112" s="213" t="s">
        <v>41</v>
      </c>
      <c r="N112" s="223" t="s">
        <v>13</v>
      </c>
    </row>
    <row r="113" spans="1:14" ht="15.75" thickBot="1">
      <c r="A113" s="222"/>
      <c r="B113" s="217" t="s">
        <v>14</v>
      </c>
      <c r="C113" s="217" t="s">
        <v>15</v>
      </c>
      <c r="D113" s="47"/>
      <c r="E113" s="217" t="s">
        <v>15</v>
      </c>
      <c r="F113" s="217" t="s">
        <v>15</v>
      </c>
      <c r="G113" s="48" t="s">
        <v>16</v>
      </c>
      <c r="H113" s="48" t="s">
        <v>17</v>
      </c>
      <c r="I113" s="217" t="s">
        <v>15</v>
      </c>
      <c r="J113" s="217" t="s">
        <v>15</v>
      </c>
      <c r="K113" s="217" t="s">
        <v>15</v>
      </c>
      <c r="L113" s="217" t="s">
        <v>15</v>
      </c>
      <c r="M113" s="217"/>
      <c r="N113" s="211"/>
    </row>
    <row r="114" spans="1:14" ht="25.5">
      <c r="A114" s="243">
        <v>1</v>
      </c>
      <c r="B114" s="245" t="s">
        <v>124</v>
      </c>
      <c r="C114" s="253">
        <v>90</v>
      </c>
      <c r="D114" s="50" t="s">
        <v>60</v>
      </c>
      <c r="E114" s="155">
        <v>0.16</v>
      </c>
      <c r="F114" s="215">
        <v>0.1</v>
      </c>
      <c r="G114" s="91">
        <v>180</v>
      </c>
      <c r="H114" s="84">
        <f>G114*E114</f>
        <v>28.8</v>
      </c>
      <c r="I114" s="195"/>
      <c r="J114" s="195"/>
      <c r="K114" s="195"/>
      <c r="L114" s="195"/>
      <c r="M114" s="195"/>
      <c r="N114" s="195" t="s">
        <v>94</v>
      </c>
    </row>
    <row r="115" spans="1:14">
      <c r="A115" s="264"/>
      <c r="B115" s="263"/>
      <c r="C115" s="290"/>
      <c r="D115" s="56" t="s">
        <v>49</v>
      </c>
      <c r="E115" s="225">
        <v>5.0000000000000001E-3</v>
      </c>
      <c r="F115" s="213">
        <v>5.0000000000000001E-3</v>
      </c>
      <c r="G115" s="46">
        <v>30</v>
      </c>
      <c r="H115" s="85">
        <f t="shared" ref="H115:H131" si="5">G115*E115</f>
        <v>0.15</v>
      </c>
      <c r="I115" s="227"/>
      <c r="J115" s="227"/>
      <c r="K115" s="227"/>
      <c r="L115" s="227"/>
      <c r="M115" s="227"/>
      <c r="N115" s="227"/>
    </row>
    <row r="116" spans="1:14">
      <c r="A116" s="264"/>
      <c r="B116" s="263"/>
      <c r="C116" s="290"/>
      <c r="D116" s="56" t="s">
        <v>65</v>
      </c>
      <c r="E116" s="225">
        <v>2E-3</v>
      </c>
      <c r="F116" s="213">
        <v>2E-3</v>
      </c>
      <c r="G116" s="46">
        <v>18</v>
      </c>
      <c r="H116" s="85">
        <f t="shared" si="5"/>
        <v>3.6000000000000004E-2</v>
      </c>
      <c r="I116" s="227">
        <v>11.97</v>
      </c>
      <c r="J116" s="227">
        <v>9.6300000000000008</v>
      </c>
      <c r="K116" s="227">
        <v>1.71</v>
      </c>
      <c r="L116" s="227">
        <v>141.84</v>
      </c>
      <c r="M116" s="227" t="s">
        <v>109</v>
      </c>
      <c r="N116" s="227"/>
    </row>
    <row r="117" spans="1:14" ht="15.75" thickBot="1">
      <c r="A117" s="264"/>
      <c r="B117" s="263"/>
      <c r="C117" s="290"/>
      <c r="D117" s="56" t="s">
        <v>23</v>
      </c>
      <c r="E117" s="225">
        <v>0.01</v>
      </c>
      <c r="F117" s="213">
        <v>0.01</v>
      </c>
      <c r="G117" s="46">
        <v>140</v>
      </c>
      <c r="H117" s="85">
        <f t="shared" si="5"/>
        <v>1.4000000000000001</v>
      </c>
      <c r="I117" s="227"/>
      <c r="J117" s="227"/>
      <c r="K117" s="227"/>
      <c r="L117" s="227"/>
      <c r="M117" s="227"/>
      <c r="N117" s="227"/>
    </row>
    <row r="118" spans="1:14">
      <c r="A118" s="243">
        <v>2</v>
      </c>
      <c r="B118" s="245" t="s">
        <v>116</v>
      </c>
      <c r="C118" s="250">
        <v>50</v>
      </c>
      <c r="D118" s="83" t="s">
        <v>23</v>
      </c>
      <c r="E118" s="215">
        <v>3.0000000000000001E-3</v>
      </c>
      <c r="F118" s="215">
        <v>3.0000000000000001E-3</v>
      </c>
      <c r="G118" s="91">
        <v>140</v>
      </c>
      <c r="H118" s="84">
        <f t="shared" si="5"/>
        <v>0.42</v>
      </c>
      <c r="I118" s="92"/>
      <c r="J118" s="92"/>
      <c r="K118" s="93"/>
      <c r="L118" s="92"/>
      <c r="M118" s="93"/>
      <c r="N118" s="97"/>
    </row>
    <row r="119" spans="1:14">
      <c r="A119" s="264"/>
      <c r="B119" s="263"/>
      <c r="C119" s="265"/>
      <c r="D119" s="45" t="s">
        <v>49</v>
      </c>
      <c r="E119" s="213">
        <v>3.0000000000000001E-3</v>
      </c>
      <c r="F119" s="213">
        <v>3.0000000000000001E-3</v>
      </c>
      <c r="G119" s="46">
        <v>30</v>
      </c>
      <c r="H119" s="85">
        <f t="shared" si="5"/>
        <v>0.09</v>
      </c>
      <c r="I119" s="94"/>
      <c r="J119" s="94"/>
      <c r="K119" s="95"/>
      <c r="L119" s="94"/>
      <c r="M119" s="95"/>
      <c r="N119" s="96"/>
    </row>
    <row r="120" spans="1:14">
      <c r="A120" s="264"/>
      <c r="B120" s="263"/>
      <c r="C120" s="265"/>
      <c r="D120" s="45" t="s">
        <v>24</v>
      </c>
      <c r="E120" s="213">
        <v>5.0000000000000001E-3</v>
      </c>
      <c r="F120" s="213">
        <v>5.0000000000000001E-3</v>
      </c>
      <c r="G120" s="46">
        <v>285</v>
      </c>
      <c r="H120" s="85">
        <f t="shared" si="5"/>
        <v>1.425</v>
      </c>
      <c r="I120" s="94">
        <v>4.95</v>
      </c>
      <c r="J120" s="94">
        <v>2.5</v>
      </c>
      <c r="K120" s="95">
        <v>5</v>
      </c>
      <c r="L120" s="94">
        <v>61.55</v>
      </c>
      <c r="M120" s="95" t="s">
        <v>117</v>
      </c>
      <c r="N120" s="96"/>
    </row>
    <row r="121" spans="1:14">
      <c r="A121" s="264"/>
      <c r="B121" s="263"/>
      <c r="C121" s="265"/>
      <c r="D121" s="45" t="s">
        <v>48</v>
      </c>
      <c r="E121" s="213">
        <v>4.0000000000000001E-3</v>
      </c>
      <c r="F121" s="213">
        <v>3.0000000000000001E-3</v>
      </c>
      <c r="G121" s="46">
        <v>40</v>
      </c>
      <c r="H121" s="85">
        <f t="shared" si="5"/>
        <v>0.16</v>
      </c>
      <c r="I121" s="94"/>
      <c r="J121" s="94"/>
      <c r="K121" s="95"/>
      <c r="L121" s="94"/>
      <c r="M121" s="95"/>
      <c r="N121" s="96"/>
    </row>
    <row r="122" spans="1:14">
      <c r="A122" s="264"/>
      <c r="B122" s="263"/>
      <c r="C122" s="265"/>
      <c r="D122" s="47" t="s">
        <v>21</v>
      </c>
      <c r="E122" s="217">
        <v>2E-3</v>
      </c>
      <c r="F122" s="217">
        <v>1E-3</v>
      </c>
      <c r="G122" s="48">
        <v>45</v>
      </c>
      <c r="H122" s="82">
        <f t="shared" si="5"/>
        <v>0.09</v>
      </c>
      <c r="I122" s="94"/>
      <c r="J122" s="94"/>
      <c r="K122" s="95"/>
      <c r="L122" s="94"/>
      <c r="M122" s="95"/>
      <c r="N122" s="96"/>
    </row>
    <row r="123" spans="1:14">
      <c r="A123" s="264"/>
      <c r="B123" s="263"/>
      <c r="C123" s="265"/>
      <c r="D123" s="47" t="s">
        <v>43</v>
      </c>
      <c r="E123" s="217">
        <v>1E-3</v>
      </c>
      <c r="F123" s="217">
        <v>1E-3</v>
      </c>
      <c r="G123" s="48">
        <v>75</v>
      </c>
      <c r="H123" s="82">
        <f t="shared" si="5"/>
        <v>7.4999999999999997E-2</v>
      </c>
      <c r="I123" s="94"/>
      <c r="J123" s="94"/>
      <c r="K123" s="95"/>
      <c r="L123" s="94"/>
      <c r="M123" s="95"/>
      <c r="N123" s="96"/>
    </row>
    <row r="124" spans="1:14" ht="15.75" thickBot="1">
      <c r="A124" s="266"/>
      <c r="B124" s="267"/>
      <c r="C124" s="268"/>
      <c r="D124" s="88" t="s">
        <v>56</v>
      </c>
      <c r="E124" s="221">
        <v>1E-3</v>
      </c>
      <c r="F124" s="221">
        <v>1E-3</v>
      </c>
      <c r="G124" s="123">
        <v>18</v>
      </c>
      <c r="H124" s="89">
        <f t="shared" si="5"/>
        <v>1.8000000000000002E-2</v>
      </c>
      <c r="I124" s="104"/>
      <c r="J124" s="104"/>
      <c r="K124" s="105"/>
      <c r="L124" s="104"/>
      <c r="M124" s="105"/>
      <c r="N124" s="106"/>
    </row>
    <row r="125" spans="1:14">
      <c r="A125" s="302">
        <v>3</v>
      </c>
      <c r="B125" s="310" t="s">
        <v>64</v>
      </c>
      <c r="C125" s="307">
        <v>150</v>
      </c>
      <c r="D125" s="50" t="s">
        <v>64</v>
      </c>
      <c r="E125" s="155">
        <v>5.2999999999999999E-2</v>
      </c>
      <c r="F125" s="215">
        <v>5.2999999999999999E-2</v>
      </c>
      <c r="G125" s="91">
        <v>38</v>
      </c>
      <c r="H125" s="84">
        <f t="shared" si="5"/>
        <v>2.0139999999999998</v>
      </c>
      <c r="I125" s="195"/>
      <c r="J125" s="195"/>
      <c r="K125" s="195"/>
      <c r="L125" s="195"/>
      <c r="M125" s="195"/>
      <c r="N125" s="195"/>
    </row>
    <row r="126" spans="1:14">
      <c r="A126" s="299"/>
      <c r="B126" s="300"/>
      <c r="C126" s="308"/>
      <c r="D126" s="56" t="s">
        <v>57</v>
      </c>
      <c r="E126" s="225">
        <v>6.0000000000000001E-3</v>
      </c>
      <c r="F126" s="213">
        <v>6.0000000000000001E-3</v>
      </c>
      <c r="G126" s="46">
        <v>955</v>
      </c>
      <c r="H126" s="85">
        <f t="shared" si="5"/>
        <v>5.73</v>
      </c>
      <c r="I126" s="98">
        <v>6</v>
      </c>
      <c r="J126" s="99">
        <v>1.35</v>
      </c>
      <c r="K126" s="98">
        <v>38.200000000000003</v>
      </c>
      <c r="L126" s="98">
        <v>180.3</v>
      </c>
      <c r="M126" s="96" t="s">
        <v>102</v>
      </c>
      <c r="N126" s="227"/>
    </row>
    <row r="127" spans="1:14" ht="15.75" thickBot="1">
      <c r="A127" s="319"/>
      <c r="B127" s="312"/>
      <c r="C127" s="313"/>
      <c r="D127" s="65" t="s">
        <v>65</v>
      </c>
      <c r="E127" s="194">
        <v>2E-3</v>
      </c>
      <c r="F127" s="221">
        <v>2E-3</v>
      </c>
      <c r="G127" s="123">
        <v>18</v>
      </c>
      <c r="H127" s="89">
        <f t="shared" si="5"/>
        <v>3.6000000000000004E-2</v>
      </c>
      <c r="I127" s="228"/>
      <c r="J127" s="228"/>
      <c r="K127" s="228"/>
      <c r="L127" s="228"/>
      <c r="M127" s="228"/>
      <c r="N127" s="228"/>
    </row>
    <row r="128" spans="1:14" ht="23.25" customHeight="1" thickBot="1">
      <c r="A128" s="190">
        <v>4</v>
      </c>
      <c r="B128" s="189" t="s">
        <v>110</v>
      </c>
      <c r="C128" s="198">
        <v>60</v>
      </c>
      <c r="D128" s="156" t="s">
        <v>110</v>
      </c>
      <c r="E128" s="155">
        <v>0.06</v>
      </c>
      <c r="F128" s="215">
        <v>0.06</v>
      </c>
      <c r="G128" s="91">
        <v>50</v>
      </c>
      <c r="H128" s="84">
        <f t="shared" si="5"/>
        <v>3</v>
      </c>
      <c r="I128" s="77">
        <v>6.42</v>
      </c>
      <c r="J128" s="77">
        <v>2.7</v>
      </c>
      <c r="K128" s="77">
        <v>26.1</v>
      </c>
      <c r="L128" s="77">
        <v>164.4</v>
      </c>
      <c r="M128" s="77" t="s">
        <v>92</v>
      </c>
      <c r="N128" s="195"/>
    </row>
    <row r="129" spans="1:14" ht="15.75" thickBot="1">
      <c r="A129" s="316">
        <v>5</v>
      </c>
      <c r="B129" s="310" t="s">
        <v>53</v>
      </c>
      <c r="C129" s="310" t="s">
        <v>67</v>
      </c>
      <c r="D129" s="83" t="s">
        <v>52</v>
      </c>
      <c r="E129" s="215">
        <v>1E-3</v>
      </c>
      <c r="F129" s="215">
        <v>1E-3</v>
      </c>
      <c r="G129" s="91">
        <v>750</v>
      </c>
      <c r="H129" s="84">
        <f t="shared" si="5"/>
        <v>0.75</v>
      </c>
      <c r="I129" s="51"/>
      <c r="J129" s="51"/>
      <c r="K129" s="51"/>
      <c r="L129" s="191"/>
      <c r="M129" s="51"/>
      <c r="N129" s="51"/>
    </row>
    <row r="130" spans="1:14" ht="15.75" thickBot="1">
      <c r="A130" s="268"/>
      <c r="B130" s="300"/>
      <c r="C130" s="300"/>
      <c r="D130" s="45" t="s">
        <v>43</v>
      </c>
      <c r="E130" s="213">
        <v>1.4999999999999999E-2</v>
      </c>
      <c r="F130" s="213">
        <v>1.4999999999999999E-2</v>
      </c>
      <c r="G130" s="46">
        <v>75</v>
      </c>
      <c r="H130" s="85">
        <f t="shared" si="5"/>
        <v>1.125</v>
      </c>
      <c r="I130" s="77">
        <v>0.2</v>
      </c>
      <c r="J130" s="77">
        <v>0</v>
      </c>
      <c r="K130" s="200">
        <v>14</v>
      </c>
      <c r="L130" s="77">
        <v>56</v>
      </c>
      <c r="M130" s="77" t="s">
        <v>91</v>
      </c>
      <c r="N130" s="227"/>
    </row>
    <row r="131" spans="1:14" ht="25.5" customHeight="1" thickBot="1">
      <c r="A131" s="218">
        <v>6</v>
      </c>
      <c r="B131" s="219" t="s">
        <v>83</v>
      </c>
      <c r="C131" s="157">
        <v>30</v>
      </c>
      <c r="D131" s="158" t="s">
        <v>83</v>
      </c>
      <c r="E131" s="205">
        <v>0.03</v>
      </c>
      <c r="F131" s="219">
        <v>0.03</v>
      </c>
      <c r="G131" s="12">
        <v>500</v>
      </c>
      <c r="H131" s="13">
        <f t="shared" si="5"/>
        <v>15</v>
      </c>
      <c r="I131" s="77">
        <v>0.42</v>
      </c>
      <c r="J131" s="77">
        <v>2.67</v>
      </c>
      <c r="K131" s="77">
        <v>22.47</v>
      </c>
      <c r="L131" s="77">
        <v>108.5</v>
      </c>
      <c r="M131" s="77" t="s">
        <v>111</v>
      </c>
      <c r="N131" s="77"/>
    </row>
    <row r="132" spans="1:14" ht="32.25" customHeight="1" thickBot="1">
      <c r="A132" s="249" t="s">
        <v>77</v>
      </c>
      <c r="B132" s="252"/>
      <c r="C132" s="252"/>
      <c r="D132" s="252"/>
      <c r="E132" s="252"/>
      <c r="F132" s="252"/>
      <c r="G132" s="252"/>
      <c r="H132" s="103">
        <f>SUM(H114:H131)</f>
        <v>60.319000000000003</v>
      </c>
      <c r="I132" s="76">
        <f>SUM(I115:I131)</f>
        <v>29.960000000000004</v>
      </c>
      <c r="J132" s="76">
        <f>SUM(J114:J131)</f>
        <v>18.850000000000001</v>
      </c>
      <c r="K132" s="76">
        <f>SUM(K115:K131)</f>
        <v>107.48</v>
      </c>
      <c r="L132" s="76">
        <f>SUM(L114:L131)</f>
        <v>712.59</v>
      </c>
      <c r="M132" s="228"/>
      <c r="N132" s="228"/>
    </row>
    <row r="141" spans="1:14" ht="15.75" thickBot="1"/>
    <row r="142" spans="1:14">
      <c r="A142" s="302" t="s">
        <v>39</v>
      </c>
      <c r="B142" s="310"/>
      <c r="C142" s="310"/>
      <c r="D142" s="310"/>
      <c r="E142" s="310"/>
      <c r="F142" s="310"/>
      <c r="G142" s="310"/>
      <c r="H142" s="310"/>
      <c r="I142" s="310"/>
      <c r="J142" s="310"/>
      <c r="K142" s="310"/>
      <c r="L142" s="310"/>
      <c r="M142" s="310"/>
      <c r="N142" s="311"/>
    </row>
    <row r="143" spans="1:14" ht="25.5">
      <c r="A143" s="216" t="s">
        <v>1</v>
      </c>
      <c r="B143" s="213"/>
      <c r="C143" s="213" t="s">
        <v>2</v>
      </c>
      <c r="D143" s="45" t="s">
        <v>3</v>
      </c>
      <c r="E143" s="213" t="s">
        <v>4</v>
      </c>
      <c r="F143" s="213" t="s">
        <v>5</v>
      </c>
      <c r="G143" s="46" t="s">
        <v>6</v>
      </c>
      <c r="H143" s="46" t="s">
        <v>7</v>
      </c>
      <c r="I143" s="213" t="s">
        <v>8</v>
      </c>
      <c r="J143" s="224" t="s">
        <v>9</v>
      </c>
      <c r="K143" s="213" t="s">
        <v>10</v>
      </c>
      <c r="L143" s="213" t="s">
        <v>11</v>
      </c>
      <c r="M143" s="213" t="s">
        <v>41</v>
      </c>
      <c r="N143" s="223" t="s">
        <v>13</v>
      </c>
    </row>
    <row r="144" spans="1:14" ht="15.75" thickBot="1">
      <c r="A144" s="222"/>
      <c r="B144" s="217" t="s">
        <v>14</v>
      </c>
      <c r="C144" s="217" t="s">
        <v>15</v>
      </c>
      <c r="D144" s="47"/>
      <c r="E144" s="217" t="s">
        <v>15</v>
      </c>
      <c r="F144" s="217" t="s">
        <v>15</v>
      </c>
      <c r="G144" s="48" t="s">
        <v>16</v>
      </c>
      <c r="H144" s="48" t="s">
        <v>17</v>
      </c>
      <c r="I144" s="217" t="s">
        <v>15</v>
      </c>
      <c r="J144" s="217" t="s">
        <v>15</v>
      </c>
      <c r="K144" s="217" t="s">
        <v>15</v>
      </c>
      <c r="L144" s="217" t="s">
        <v>15</v>
      </c>
      <c r="M144" s="217"/>
      <c r="N144" s="211"/>
    </row>
    <row r="145" spans="1:14" ht="25.5">
      <c r="A145" s="243">
        <v>1</v>
      </c>
      <c r="B145" s="245" t="s">
        <v>123</v>
      </c>
      <c r="C145" s="253">
        <v>90</v>
      </c>
      <c r="D145" s="83" t="s">
        <v>45</v>
      </c>
      <c r="E145" s="215">
        <v>0.12</v>
      </c>
      <c r="F145" s="215">
        <v>0.09</v>
      </c>
      <c r="G145" s="91">
        <v>420</v>
      </c>
      <c r="H145" s="84">
        <f>E145*G145</f>
        <v>50.4</v>
      </c>
      <c r="I145" s="137"/>
      <c r="J145" s="179"/>
      <c r="K145" s="137"/>
      <c r="L145" s="179"/>
      <c r="M145" s="195"/>
      <c r="N145" s="73" t="s">
        <v>94</v>
      </c>
    </row>
    <row r="146" spans="1:14">
      <c r="A146" s="264"/>
      <c r="B146" s="263"/>
      <c r="C146" s="290"/>
      <c r="D146" s="45" t="s">
        <v>21</v>
      </c>
      <c r="E146" s="213">
        <v>7.0000000000000001E-3</v>
      </c>
      <c r="F146" s="213">
        <v>6.0000000000000001E-3</v>
      </c>
      <c r="G146" s="46">
        <v>45</v>
      </c>
      <c r="H146" s="85">
        <f t="shared" ref="H146:H150" si="6">E146*G146</f>
        <v>0.315</v>
      </c>
      <c r="I146" s="98"/>
      <c r="J146" s="165"/>
      <c r="K146" s="98"/>
      <c r="L146" s="165"/>
      <c r="M146" s="98"/>
      <c r="N146" s="96"/>
    </row>
    <row r="147" spans="1:14">
      <c r="A147" s="264"/>
      <c r="B147" s="263"/>
      <c r="C147" s="290"/>
      <c r="D147" s="45" t="s">
        <v>62</v>
      </c>
      <c r="E147" s="213">
        <v>5.0000000000000001E-3</v>
      </c>
      <c r="F147" s="213">
        <v>5.0000000000000001E-3</v>
      </c>
      <c r="G147" s="46">
        <v>140</v>
      </c>
      <c r="H147" s="85">
        <f t="shared" si="6"/>
        <v>0.70000000000000007</v>
      </c>
      <c r="I147" s="98"/>
      <c r="J147" s="165"/>
      <c r="K147" s="98"/>
      <c r="L147" s="165"/>
      <c r="M147" s="98"/>
      <c r="N147" s="96"/>
    </row>
    <row r="148" spans="1:14">
      <c r="A148" s="264"/>
      <c r="B148" s="263"/>
      <c r="C148" s="290"/>
      <c r="D148" s="45" t="s">
        <v>30</v>
      </c>
      <c r="E148" s="213">
        <v>0.01</v>
      </c>
      <c r="F148" s="213">
        <v>0.01</v>
      </c>
      <c r="G148" s="46">
        <v>50</v>
      </c>
      <c r="H148" s="85">
        <f t="shared" si="6"/>
        <v>0.5</v>
      </c>
      <c r="I148" s="226">
        <v>19.8</v>
      </c>
      <c r="J148" s="209">
        <v>11.34</v>
      </c>
      <c r="K148" s="226">
        <v>5.29</v>
      </c>
      <c r="L148" s="209">
        <v>201</v>
      </c>
      <c r="M148" s="98" t="s">
        <v>97</v>
      </c>
      <c r="N148" s="96"/>
    </row>
    <row r="149" spans="1:14">
      <c r="A149" s="264"/>
      <c r="B149" s="263"/>
      <c r="C149" s="290"/>
      <c r="D149" s="45" t="s">
        <v>78</v>
      </c>
      <c r="E149" s="213">
        <v>5.0000000000000001E-3</v>
      </c>
      <c r="F149" s="213">
        <v>5.0000000000000001E-3</v>
      </c>
      <c r="G149" s="46">
        <v>167</v>
      </c>
      <c r="H149" s="85">
        <f t="shared" si="6"/>
        <v>0.83499999999999996</v>
      </c>
      <c r="I149" s="98"/>
      <c r="J149" s="165"/>
      <c r="K149" s="98"/>
      <c r="L149" s="165"/>
      <c r="M149" s="98"/>
      <c r="N149" s="96"/>
    </row>
    <row r="150" spans="1:14" ht="15.75" thickBot="1">
      <c r="A150" s="266"/>
      <c r="B150" s="267"/>
      <c r="C150" s="291"/>
      <c r="D150" s="47" t="s">
        <v>56</v>
      </c>
      <c r="E150" s="217">
        <v>2E-3</v>
      </c>
      <c r="F150" s="217">
        <v>2E-3</v>
      </c>
      <c r="G150" s="48">
        <v>18</v>
      </c>
      <c r="H150" s="82">
        <f t="shared" si="6"/>
        <v>3.6000000000000004E-2</v>
      </c>
      <c r="I150" s="98"/>
      <c r="J150" s="165"/>
      <c r="K150" s="98"/>
      <c r="L150" s="165"/>
      <c r="M150" s="98"/>
      <c r="N150" s="96"/>
    </row>
    <row r="151" spans="1:14">
      <c r="A151" s="243">
        <v>2</v>
      </c>
      <c r="B151" s="245" t="s">
        <v>119</v>
      </c>
      <c r="C151" s="250">
        <v>50</v>
      </c>
      <c r="D151" s="83" t="s">
        <v>58</v>
      </c>
      <c r="E151" s="215">
        <v>6.0000000000000001E-3</v>
      </c>
      <c r="F151" s="215">
        <v>6.0000000000000001E-3</v>
      </c>
      <c r="G151" s="91">
        <v>278</v>
      </c>
      <c r="H151" s="84">
        <f t="shared" ref="H151:H162" si="7">G151*E151</f>
        <v>1.6679999999999999</v>
      </c>
      <c r="I151" s="137"/>
      <c r="J151" s="138"/>
      <c r="K151" s="137"/>
      <c r="L151" s="137"/>
      <c r="M151" s="97"/>
      <c r="N151" s="97"/>
    </row>
    <row r="152" spans="1:14">
      <c r="A152" s="264"/>
      <c r="B152" s="263"/>
      <c r="C152" s="265"/>
      <c r="D152" s="47" t="s">
        <v>49</v>
      </c>
      <c r="E152" s="217">
        <v>3.0000000000000001E-3</v>
      </c>
      <c r="F152" s="217">
        <v>3.0000000000000001E-3</v>
      </c>
      <c r="G152" s="48">
        <v>30</v>
      </c>
      <c r="H152" s="82">
        <f t="shared" si="7"/>
        <v>0.09</v>
      </c>
      <c r="I152" s="98">
        <v>1</v>
      </c>
      <c r="J152" s="99">
        <v>2.85</v>
      </c>
      <c r="K152" s="98">
        <v>2.6</v>
      </c>
      <c r="L152" s="98">
        <v>39</v>
      </c>
      <c r="M152" s="96" t="s">
        <v>121</v>
      </c>
      <c r="N152" s="96"/>
    </row>
    <row r="153" spans="1:14">
      <c r="A153" s="264"/>
      <c r="B153" s="263"/>
      <c r="C153" s="265"/>
      <c r="D153" s="45" t="s">
        <v>120</v>
      </c>
      <c r="E153" s="213">
        <v>3.0000000000000001E-3</v>
      </c>
      <c r="F153" s="213">
        <v>3.0000000000000001E-3</v>
      </c>
      <c r="G153" s="46">
        <v>955</v>
      </c>
      <c r="H153" s="184">
        <f t="shared" si="7"/>
        <v>2.8650000000000002</v>
      </c>
      <c r="I153" s="98"/>
      <c r="J153" s="99"/>
      <c r="K153" s="98"/>
      <c r="L153" s="98"/>
      <c r="M153" s="96"/>
      <c r="N153" s="96"/>
    </row>
    <row r="154" spans="1:14" ht="15.75" thickBot="1">
      <c r="A154" s="266"/>
      <c r="B154" s="267"/>
      <c r="C154" s="268"/>
      <c r="D154" s="88" t="s">
        <v>65</v>
      </c>
      <c r="E154" s="221">
        <v>1E-3</v>
      </c>
      <c r="F154" s="221">
        <v>1E-3</v>
      </c>
      <c r="G154" s="123">
        <v>18</v>
      </c>
      <c r="H154" s="185">
        <f t="shared" si="7"/>
        <v>1.8000000000000002E-2</v>
      </c>
      <c r="I154" s="139"/>
      <c r="J154" s="140"/>
      <c r="K154" s="139"/>
      <c r="L154" s="139"/>
      <c r="M154" s="106"/>
      <c r="N154" s="106"/>
    </row>
    <row r="155" spans="1:14">
      <c r="A155" s="302">
        <v>3</v>
      </c>
      <c r="B155" s="310" t="s">
        <v>72</v>
      </c>
      <c r="C155" s="307">
        <v>150</v>
      </c>
      <c r="D155" s="50" t="s">
        <v>47</v>
      </c>
      <c r="E155" s="155">
        <v>0.18</v>
      </c>
      <c r="F155" s="215">
        <v>0.16</v>
      </c>
      <c r="G155" s="91">
        <v>50</v>
      </c>
      <c r="H155" s="53">
        <f t="shared" si="7"/>
        <v>9</v>
      </c>
      <c r="I155" s="195"/>
      <c r="J155" s="195"/>
      <c r="K155" s="195"/>
      <c r="L155" s="54"/>
      <c r="M155" s="195"/>
      <c r="N155" s="73"/>
    </row>
    <row r="156" spans="1:14">
      <c r="A156" s="299"/>
      <c r="B156" s="300"/>
      <c r="C156" s="308"/>
      <c r="D156" s="56" t="s">
        <v>57</v>
      </c>
      <c r="E156" s="225">
        <v>3.0000000000000001E-3</v>
      </c>
      <c r="F156" s="213">
        <v>3.0000000000000001E-3</v>
      </c>
      <c r="G156" s="46">
        <v>955</v>
      </c>
      <c r="H156" s="58">
        <f t="shared" si="7"/>
        <v>2.8650000000000002</v>
      </c>
      <c r="I156" s="227">
        <v>3.15</v>
      </c>
      <c r="J156" s="227">
        <v>6.9</v>
      </c>
      <c r="K156" s="227">
        <v>12.75</v>
      </c>
      <c r="L156" s="59">
        <v>122.55</v>
      </c>
      <c r="M156" s="227" t="s">
        <v>112</v>
      </c>
      <c r="N156" s="74"/>
    </row>
    <row r="157" spans="1:14">
      <c r="A157" s="303"/>
      <c r="B157" s="316"/>
      <c r="C157" s="309"/>
      <c r="D157" s="60" t="s">
        <v>20</v>
      </c>
      <c r="E157" s="149">
        <v>0.03</v>
      </c>
      <c r="F157" s="217">
        <v>0.03</v>
      </c>
      <c r="G157" s="48">
        <v>70</v>
      </c>
      <c r="H157" s="64">
        <f t="shared" si="7"/>
        <v>2.1</v>
      </c>
      <c r="I157" s="227"/>
      <c r="J157" s="227"/>
      <c r="K157" s="227"/>
      <c r="L157" s="59"/>
      <c r="M157" s="227"/>
      <c r="N157" s="74"/>
    </row>
    <row r="158" spans="1:14" ht="15.75" thickBot="1">
      <c r="A158" s="319"/>
      <c r="B158" s="312"/>
      <c r="C158" s="313"/>
      <c r="D158" s="60" t="s">
        <v>19</v>
      </c>
      <c r="E158" s="149">
        <v>2E-3</v>
      </c>
      <c r="F158" s="217">
        <v>2E-3</v>
      </c>
      <c r="G158" s="48">
        <v>18</v>
      </c>
      <c r="H158" s="64">
        <f t="shared" si="7"/>
        <v>3.6000000000000004E-2</v>
      </c>
      <c r="I158" s="227"/>
      <c r="J158" s="227"/>
      <c r="K158" s="227"/>
      <c r="L158" s="59"/>
      <c r="M158" s="227"/>
      <c r="N158" s="15"/>
    </row>
    <row r="159" spans="1:14" ht="21" customHeight="1" thickBot="1">
      <c r="A159" s="214">
        <v>4</v>
      </c>
      <c r="B159" s="215" t="s">
        <v>30</v>
      </c>
      <c r="C159" s="220">
        <v>60</v>
      </c>
      <c r="D159" s="158" t="s">
        <v>110</v>
      </c>
      <c r="E159" s="205">
        <v>0.06</v>
      </c>
      <c r="F159" s="219">
        <v>0.06</v>
      </c>
      <c r="G159" s="12">
        <v>50</v>
      </c>
      <c r="H159" s="159">
        <f t="shared" si="7"/>
        <v>3</v>
      </c>
      <c r="I159" s="77">
        <v>6.42</v>
      </c>
      <c r="J159" s="77">
        <v>2.7</v>
      </c>
      <c r="K159" s="77">
        <v>26.1</v>
      </c>
      <c r="L159" s="77">
        <v>164.4</v>
      </c>
      <c r="M159" s="77" t="s">
        <v>92</v>
      </c>
      <c r="N159" s="73"/>
    </row>
    <row r="160" spans="1:14">
      <c r="A160" s="302">
        <v>5</v>
      </c>
      <c r="B160" s="310" t="s">
        <v>73</v>
      </c>
      <c r="C160" s="307" t="s">
        <v>67</v>
      </c>
      <c r="D160" s="50" t="s">
        <v>73</v>
      </c>
      <c r="E160" s="155">
        <v>4.0000000000000001E-3</v>
      </c>
      <c r="F160" s="215">
        <v>4.0000000000000001E-3</v>
      </c>
      <c r="G160" s="91">
        <v>1000</v>
      </c>
      <c r="H160" s="53">
        <f t="shared" si="7"/>
        <v>4</v>
      </c>
      <c r="I160" s="195"/>
      <c r="J160" s="195"/>
      <c r="K160" s="195"/>
      <c r="L160" s="54"/>
      <c r="M160" s="195"/>
      <c r="N160" s="73"/>
    </row>
    <row r="161" spans="1:14">
      <c r="A161" s="262"/>
      <c r="B161" s="260"/>
      <c r="C161" s="318"/>
      <c r="D161" s="80" t="s">
        <v>20</v>
      </c>
      <c r="E161" s="160">
        <v>0.1</v>
      </c>
      <c r="F161" s="204">
        <v>0.1</v>
      </c>
      <c r="G161" s="151">
        <v>70</v>
      </c>
      <c r="H161" s="161">
        <f t="shared" si="7"/>
        <v>7</v>
      </c>
      <c r="I161" s="133">
        <v>7</v>
      </c>
      <c r="J161" s="71">
        <v>4.5999999999999996</v>
      </c>
      <c r="K161" s="118">
        <v>19.399999999999999</v>
      </c>
      <c r="L161" s="71">
        <v>154</v>
      </c>
      <c r="M161" s="118" t="s">
        <v>98</v>
      </c>
      <c r="N161" s="74"/>
    </row>
    <row r="162" spans="1:14" ht="15.75" thickBot="1">
      <c r="A162" s="299"/>
      <c r="B162" s="300"/>
      <c r="C162" s="308"/>
      <c r="D162" s="56" t="s">
        <v>43</v>
      </c>
      <c r="E162" s="216">
        <v>1.4999999999999999E-2</v>
      </c>
      <c r="F162" s="213">
        <v>1.4999999999999999E-2</v>
      </c>
      <c r="G162" s="46">
        <v>75</v>
      </c>
      <c r="H162" s="144">
        <f t="shared" si="7"/>
        <v>1.125</v>
      </c>
      <c r="I162" s="227"/>
      <c r="J162" s="227"/>
      <c r="K162" s="227"/>
      <c r="L162" s="59"/>
      <c r="M162" s="227"/>
      <c r="N162" s="74"/>
    </row>
    <row r="163" spans="1:14" ht="30.75" customHeight="1" thickBot="1">
      <c r="A163" s="314" t="s">
        <v>27</v>
      </c>
      <c r="B163" s="315"/>
      <c r="C163" s="315"/>
      <c r="D163" s="315"/>
      <c r="E163" s="252"/>
      <c r="F163" s="252"/>
      <c r="G163" s="252"/>
      <c r="H163" s="103">
        <f>SUM(H145:H162)</f>
        <v>86.552999999999997</v>
      </c>
      <c r="I163" s="77">
        <f>SUM(I145:I162)</f>
        <v>37.369999999999997</v>
      </c>
      <c r="J163" s="77">
        <f>SUM(J145:J162)</f>
        <v>28.39</v>
      </c>
      <c r="K163" s="77">
        <f>SUM(K145:K162)</f>
        <v>66.14</v>
      </c>
      <c r="L163" s="201">
        <f>SUM(L145:L162)</f>
        <v>680.95</v>
      </c>
      <c r="M163" s="77"/>
      <c r="N163" s="212"/>
    </row>
    <row r="164" spans="1:14" ht="15.75" thickBot="1"/>
    <row r="165" spans="1:14">
      <c r="B165" s="39"/>
      <c r="C165" s="25"/>
      <c r="D165" s="24"/>
      <c r="E165" s="25"/>
      <c r="F165" s="25"/>
      <c r="G165" s="26"/>
      <c r="H165" s="26"/>
      <c r="I165" s="25"/>
      <c r="J165" s="25"/>
      <c r="K165" s="25"/>
      <c r="L165" s="25"/>
      <c r="M165" s="25"/>
      <c r="N165" s="40"/>
    </row>
    <row r="166" spans="1:14" ht="15.75">
      <c r="B166" s="30" t="s">
        <v>79</v>
      </c>
      <c r="C166" s="20"/>
      <c r="D166" s="43"/>
      <c r="E166" s="20"/>
      <c r="F166" s="20"/>
      <c r="G166" s="44"/>
      <c r="H166" s="44">
        <f>H163+H132+H102+H59+H20</f>
        <v>375.02100000000007</v>
      </c>
      <c r="I166" s="44">
        <f>I163+I132+I102+I59+I20</f>
        <v>157.19999999999999</v>
      </c>
      <c r="J166" s="44">
        <f>J163+J132+J102+J59+J20</f>
        <v>100.19</v>
      </c>
      <c r="K166" s="44">
        <f>K163+K132+K102+K59+K20</f>
        <v>474.33</v>
      </c>
      <c r="L166" s="44">
        <f>L163+L132+L102+L59+L20</f>
        <v>3446.4900000000002</v>
      </c>
      <c r="M166" s="20"/>
      <c r="N166" s="41"/>
    </row>
    <row r="167" spans="1:14" ht="15.75">
      <c r="B167" s="30" t="s">
        <v>84</v>
      </c>
      <c r="C167" s="20" t="s">
        <v>85</v>
      </c>
      <c r="D167" s="43"/>
      <c r="E167" s="20"/>
      <c r="F167" s="20"/>
      <c r="G167" s="44"/>
      <c r="H167" s="44">
        <f>H166/5</f>
        <v>75.004200000000012</v>
      </c>
      <c r="I167" s="44">
        <f t="shared" ref="I167:L167" si="8">I166/5</f>
        <v>31.439999999999998</v>
      </c>
      <c r="J167" s="44">
        <f t="shared" si="8"/>
        <v>20.038</v>
      </c>
      <c r="K167" s="44">
        <f t="shared" si="8"/>
        <v>94.866</v>
      </c>
      <c r="L167" s="44">
        <f t="shared" si="8"/>
        <v>689.298</v>
      </c>
      <c r="M167" s="20"/>
      <c r="N167" s="41"/>
    </row>
    <row r="168" spans="1:14" ht="15.75" thickBot="1">
      <c r="B168" s="31"/>
      <c r="C168" s="32"/>
      <c r="D168" s="33"/>
      <c r="E168" s="32"/>
      <c r="F168" s="32"/>
      <c r="G168" s="34"/>
      <c r="H168" s="34"/>
      <c r="I168" s="32"/>
      <c r="J168" s="32"/>
      <c r="K168" s="32"/>
      <c r="L168" s="32"/>
      <c r="M168" s="32"/>
      <c r="N168" s="42"/>
    </row>
  </sheetData>
  <mergeCells count="66">
    <mergeCell ref="A160:A162"/>
    <mergeCell ref="B160:B162"/>
    <mergeCell ref="C160:C162"/>
    <mergeCell ref="A163:G163"/>
    <mergeCell ref="A151:A154"/>
    <mergeCell ref="B151:B154"/>
    <mergeCell ref="C151:C154"/>
    <mergeCell ref="A155:A158"/>
    <mergeCell ref="B155:B158"/>
    <mergeCell ref="C155:C158"/>
    <mergeCell ref="A145:A150"/>
    <mergeCell ref="B145:B150"/>
    <mergeCell ref="C145:C150"/>
    <mergeCell ref="A118:A124"/>
    <mergeCell ref="B118:B124"/>
    <mergeCell ref="C118:C124"/>
    <mergeCell ref="A125:A127"/>
    <mergeCell ref="B125:B127"/>
    <mergeCell ref="C125:C127"/>
    <mergeCell ref="A129:A130"/>
    <mergeCell ref="B129:B130"/>
    <mergeCell ref="C129:C130"/>
    <mergeCell ref="A132:G132"/>
    <mergeCell ref="A142:N142"/>
    <mergeCell ref="A114:A117"/>
    <mergeCell ref="B114:B117"/>
    <mergeCell ref="C114:C117"/>
    <mergeCell ref="A89:A91"/>
    <mergeCell ref="B89:B91"/>
    <mergeCell ref="C89:C91"/>
    <mergeCell ref="A92:A97"/>
    <mergeCell ref="B92:B97"/>
    <mergeCell ref="C92:C97"/>
    <mergeCell ref="A99:A100"/>
    <mergeCell ref="B99:B100"/>
    <mergeCell ref="C99:C100"/>
    <mergeCell ref="A102:G102"/>
    <mergeCell ref="A111:N111"/>
    <mergeCell ref="A85:A88"/>
    <mergeCell ref="B85:B88"/>
    <mergeCell ref="C85:C88"/>
    <mergeCell ref="A53:A55"/>
    <mergeCell ref="B53:B55"/>
    <mergeCell ref="C53:C55"/>
    <mergeCell ref="A57:A58"/>
    <mergeCell ref="B57:B58"/>
    <mergeCell ref="C57:C58"/>
    <mergeCell ref="A59:G59"/>
    <mergeCell ref="A76:N76"/>
    <mergeCell ref="A79:A84"/>
    <mergeCell ref="B79:B84"/>
    <mergeCell ref="C79:C84"/>
    <mergeCell ref="A46:A52"/>
    <mergeCell ref="B46:B52"/>
    <mergeCell ref="C46:C52"/>
    <mergeCell ref="A7:N7"/>
    <mergeCell ref="A10:A16"/>
    <mergeCell ref="B10:B16"/>
    <mergeCell ref="C10:C16"/>
    <mergeCell ref="A17:A18"/>
    <mergeCell ref="B17:B18"/>
    <mergeCell ref="A20:G20"/>
    <mergeCell ref="A37:N37"/>
    <mergeCell ref="A40:A45"/>
    <mergeCell ref="B40:B45"/>
    <mergeCell ref="C40:C45"/>
  </mergeCells>
  <pageMargins left="0.11811023622047245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неделя измененная (75р)</vt:lpstr>
      <vt:lpstr>2 неделя измененная (75р)</vt:lpstr>
    </vt:vector>
  </TitlesOfParts>
  <Company>МОУ СОШ №2 ГП Терек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Маргарита</cp:lastModifiedBy>
  <cp:lastPrinted>2024-12-25T08:54:35Z</cp:lastPrinted>
  <dcterms:created xsi:type="dcterms:W3CDTF">2020-12-01T13:53:22Z</dcterms:created>
  <dcterms:modified xsi:type="dcterms:W3CDTF">2025-01-31T11:25:41Z</dcterms:modified>
</cp:coreProperties>
</file>