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6975"/>
  </bookViews>
  <sheets>
    <sheet name="пн1" sheetId="1" r:id="rId1"/>
  </sheets>
  <calcPr calcId="144525"/>
</workbook>
</file>

<file path=xl/calcChain.xml><?xml version="1.0" encoding="utf-8"?>
<calcChain xmlns="http://schemas.openxmlformats.org/spreadsheetml/2006/main">
  <c r="S28" i="1" l="1"/>
  <c r="U26" i="1" l="1"/>
  <c r="S18" i="1" l="1"/>
  <c r="U18" i="1" s="1"/>
  <c r="S19" i="1"/>
  <c r="U19" i="1" s="1"/>
  <c r="S20" i="1"/>
  <c r="U20" i="1" s="1"/>
  <c r="S21" i="1"/>
  <c r="U21" i="1" s="1"/>
  <c r="S22" i="1"/>
  <c r="S23" i="1"/>
  <c r="U23" i="1" s="1"/>
  <c r="S24" i="1"/>
  <c r="U24" i="1" s="1"/>
  <c r="U25" i="1"/>
  <c r="S27" i="1"/>
  <c r="U27" i="1" s="1"/>
  <c r="K8" i="1"/>
  <c r="U22" i="1" l="1"/>
  <c r="F15" i="1"/>
  <c r="G15" i="1"/>
  <c r="L15" i="1"/>
  <c r="U17" i="1"/>
  <c r="M8" i="1" l="1"/>
  <c r="O9" i="1" s="1"/>
</calcChain>
</file>

<file path=xl/sharedStrings.xml><?xml version="1.0" encoding="utf-8"?>
<sst xmlns="http://schemas.openxmlformats.org/spreadsheetml/2006/main" count="79" uniqueCount="65">
  <si>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</si>
  <si>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</si>
  <si>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</si>
  <si>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</si>
  <si>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</si>
  <si>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</si>
  <si>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Повар</t>
  </si>
  <si>
    <t>Главный бухгалтер</t>
  </si>
  <si>
    <t>Итог:</t>
  </si>
  <si>
    <t>кг</t>
  </si>
  <si>
    <t>Сахар</t>
  </si>
  <si>
    <t>Чай</t>
  </si>
  <si>
    <t>Масло слив</t>
  </si>
  <si>
    <t>Крупа пшенная</t>
  </si>
  <si>
    <t>Мука</t>
  </si>
  <si>
    <t>Хлеб</t>
  </si>
  <si>
    <t>Лук</t>
  </si>
  <si>
    <t>Соль</t>
  </si>
  <si>
    <t>150/5</t>
  </si>
  <si>
    <t>г</t>
  </si>
  <si>
    <t>Выход -вес порций</t>
  </si>
  <si>
    <t>Количество порций</t>
  </si>
  <si>
    <t>Чай с сахаром</t>
  </si>
  <si>
    <t>Каша пшенная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</si>
  <si>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</si>
  <si>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</si>
  <si>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</si>
  <si>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</si>
  <si>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</si>
  <si>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</si>
  <si>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</si>
  <si>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</si>
  <si>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</si>
  <si>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</si>
  <si>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</si>
  <si>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</si>
  <si>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</si>
  <si>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</si>
  <si>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</si>
  <si>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</si>
  <si>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</si>
  <si>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>формы по ОКУД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</si>
  <si>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</si>
  <si>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</si>
  <si>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</si>
  <si>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</si>
  <si>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 xml:space="preserve">Утверждаю </t>
  </si>
  <si>
    <t>Балкарова М.М.</t>
  </si>
  <si>
    <t>Кандрокова Ж.С.</t>
  </si>
  <si>
    <t xml:space="preserve"> </t>
  </si>
  <si>
    <t>Кудаева Л.Л.</t>
  </si>
  <si>
    <t>директор</t>
  </si>
  <si>
    <t xml:space="preserve">Меню-требование на выдачу продуктов питания  </t>
  </si>
  <si>
    <t>1 неделя</t>
  </si>
  <si>
    <t>понедельник</t>
  </si>
  <si>
    <t xml:space="preserve">Коды категорий довольствующихся
школьники
</t>
  </si>
  <si>
    <t xml:space="preserve">   </t>
  </si>
  <si>
    <t>Бефстроганов из куриного филе</t>
  </si>
  <si>
    <t>Куриное филе</t>
  </si>
  <si>
    <t>Сметана</t>
  </si>
  <si>
    <t>Масло раст.</t>
  </si>
  <si>
    <t>0,001</t>
  </si>
  <si>
    <t>0,008</t>
  </si>
  <si>
    <t>№6</t>
  </si>
  <si>
    <t>10.03.2025г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</si>
</sst>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5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u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2" xfId="0" applyNumberFormat="1" applyFont="1" applyBorder="1"/>
    <xf numFmtId="2" fontId="1" fillId="0" borderId="2" xfId="0" applyNumberFormat="1" applyFont="1" applyBorder="1" applyAlignment="1">
      <alignment horizontal="right"/>
    </xf>
    <xf numFmtId="0" fontId="1" fillId="0" borderId="2" xfId="0" applyNumberFormat="1" applyFont="1" applyBorder="1" applyAlignment="1"/>
    <xf numFmtId="0" fontId="1" fillId="0" borderId="6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4" fontId="1" fillId="0" borderId="0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right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right" vertical="center"/>
    </xf>
    <xf numFmtId="0" fontId="2" fillId="0" borderId="2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/>
    </xf>
    <xf numFmtId="0" fontId="1" fillId="0" borderId="4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164" fontId="1" fillId="0" borderId="5" xfId="0" applyNumberFormat="1" applyFont="1" applyBorder="1"/>
    <xf numFmtId="164" fontId="1" fillId="0" borderId="2" xfId="0" applyNumberFormat="1" applyFont="1" applyBorder="1" applyAlignment="1">
      <alignment horizontal="right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1" xfId="0" applyNumberFormat="1" applyFont="1" applyBorder="1" applyAlignment="1">
      <alignment horizontal="center"/>
    </xf>
    <xf numFmtId="0" fontId="1" fillId="0" borderId="4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1" xfId="0" applyFont="1" applyBorder="1" applyAlignment="1">
      <alignment horizontal="right" vertical="center" wrapText="1"/>
    </xf>
    <xf numFmtId="0" fontId="1" fillId="0" borderId="4" xfId="0" applyFont="1" applyBorder="1" applyAlignment="1">
      <alignment horizontal="right" vertical="center" wrapText="1"/>
    </xf>
    <xf numFmtId="0" fontId="1" fillId="0" borderId="3" xfId="0" applyFont="1" applyBorder="1" applyAlignment="1">
      <alignment horizontal="right" vertical="center" wrapText="1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 applyAlignment="1">
      <alignment horizontal="center"/>
    </xf>
    <xf numFmtId="0" fontId="1" fillId="0" borderId="8" xfId="0" applyNumberFormat="1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2"/>
  <sheetViews>
    <sheetView tabSelected="1" topLeftCell="A10" zoomScale="80" zoomScaleNormal="80" workbookViewId="0">
      <selection activeCell="N13" sqref="N13:N14"/>
    </sheetView>
  </sheetViews>
  <sheetFormatPr defaultRowHeight="18.75" x14ac:dyDescent="0.25"/>
  <cols>
    <col min="1" max="1" width="4.140625" style="14" bestFit="1" customWidth="1"/>
    <col min="2" max="2" width="14.42578125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2.85546875" style="1" customWidth="1"/>
    <col min="12" max="12" width="17" style="1" customWidth="1"/>
    <col min="13" max="14" width="12.85546875" style="1" customWidth="1"/>
    <col min="15" max="15" width="13.85546875" style="1" customWidth="1"/>
    <col min="16" max="18" width="12.5703125" style="1" customWidth="1"/>
    <col min="19" max="19" width="10.7109375" style="1" customWidth="1"/>
    <col min="20" max="20" width="11.28515625" style="1" customWidth="1"/>
    <col min="21" max="21" width="10.7109375" style="1" customWidth="1"/>
    <col min="22" max="22" width="9.85546875" style="1" bestFit="1" customWidth="1"/>
    <col min="23" max="16384" width="9.140625" style="1"/>
  </cols>
  <sheetData>
    <row r="1" spans="1:23" ht="15" customHeight="1" x14ac:dyDescent="0.25">
      <c r="B1" s="1" t="s">
        <v>46</v>
      </c>
      <c r="G1" s="45" t="s">
        <v>52</v>
      </c>
      <c r="H1" s="45"/>
      <c r="I1" s="45"/>
      <c r="J1" s="45"/>
      <c r="K1" s="45"/>
      <c r="L1" s="45"/>
      <c r="M1" s="45"/>
      <c r="N1" s="26" t="s">
        <v>63</v>
      </c>
    </row>
    <row r="2" spans="1:23" ht="15" customHeight="1" x14ac:dyDescent="0.3">
      <c r="B2" s="1" t="s">
        <v>51</v>
      </c>
      <c r="C2" s="45"/>
      <c r="D2" s="45"/>
      <c r="E2" s="63" t="s">
        <v>47</v>
      </c>
      <c r="F2" s="63"/>
      <c r="G2" s="45" t="s">
        <v>45</v>
      </c>
      <c r="H2" s="45"/>
      <c r="I2" s="45"/>
      <c r="J2" s="45"/>
      <c r="K2" s="45" t="s">
        <v>44</v>
      </c>
      <c r="L2" s="45"/>
      <c r="M2" s="45"/>
      <c r="O2" s="45" t="s">
        <v>43</v>
      </c>
      <c r="P2" s="45"/>
      <c r="Q2" s="45" t="s">
        <v>1</v>
      </c>
      <c r="R2" s="45"/>
      <c r="S2" s="61" t="s">
        <v>42</v>
      </c>
      <c r="T2" s="61"/>
    </row>
    <row r="3" spans="1:23" ht="37.5" x14ac:dyDescent="0.25">
      <c r="B3" s="17" t="s">
        <v>64</v>
      </c>
      <c r="G3" s="14"/>
      <c r="H3" s="13"/>
      <c r="I3" s="14"/>
      <c r="J3" s="13"/>
      <c r="K3" s="14" t="s">
        <v>53</v>
      </c>
      <c r="L3" s="1" t="s">
        <v>54</v>
      </c>
      <c r="R3" s="45" t="s">
        <v>41</v>
      </c>
      <c r="S3" s="45"/>
    </row>
    <row r="4" spans="1:23" ht="18.75" customHeight="1" x14ac:dyDescent="0.25">
      <c r="B4" s="44" t="s">
        <v>55</v>
      </c>
      <c r="C4" s="44"/>
      <c r="D4" s="44" t="s">
        <v>40</v>
      </c>
      <c r="E4" s="44"/>
      <c r="F4" s="44" t="s">
        <v>39</v>
      </c>
      <c r="G4" s="44"/>
      <c r="H4" s="44"/>
      <c r="I4" s="44"/>
      <c r="J4" s="44"/>
      <c r="K4" s="44" t="s">
        <v>38</v>
      </c>
      <c r="L4" s="44"/>
      <c r="M4" s="44" t="s">
        <v>37</v>
      </c>
      <c r="N4" s="44"/>
      <c r="O4" s="44" t="s">
        <v>36</v>
      </c>
      <c r="P4" s="44"/>
      <c r="R4" s="44" t="s">
        <v>35</v>
      </c>
      <c r="S4" s="44"/>
    </row>
    <row r="5" spans="1:23" ht="22.5" customHeight="1" x14ac:dyDescent="0.25"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R5" s="44">
        <v>504202</v>
      </c>
      <c r="S5" s="44"/>
    </row>
    <row r="6" spans="1:23" ht="30" customHeight="1" x14ac:dyDescent="0.25"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</row>
    <row r="7" spans="1:23" ht="63" customHeight="1" x14ac:dyDescent="0.25">
      <c r="B7" s="16" t="s">
        <v>34</v>
      </c>
      <c r="C7" s="18" t="s">
        <v>33</v>
      </c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</row>
    <row r="8" spans="1:23" ht="24" customHeight="1" x14ac:dyDescent="0.25">
      <c r="B8" s="44"/>
      <c r="C8" s="44"/>
      <c r="D8" s="62">
        <v>75</v>
      </c>
      <c r="E8" s="62"/>
      <c r="F8" s="62">
        <v>79</v>
      </c>
      <c r="G8" s="62"/>
      <c r="H8" s="62"/>
      <c r="I8" s="62"/>
      <c r="J8" s="62"/>
      <c r="K8" s="44">
        <f>F8*D8</f>
        <v>5925</v>
      </c>
      <c r="L8" s="44"/>
      <c r="M8" s="46">
        <f>SUM(S28)/O8</f>
        <v>70.341466666666676</v>
      </c>
      <c r="N8" s="46"/>
      <c r="O8" s="44">
        <v>75</v>
      </c>
      <c r="P8" s="44"/>
    </row>
    <row r="9" spans="1:23" ht="24.75" customHeight="1" x14ac:dyDescent="0.25">
      <c r="B9" s="12"/>
      <c r="C9" s="12"/>
      <c r="D9" s="55" t="s">
        <v>32</v>
      </c>
      <c r="E9" s="56"/>
      <c r="F9" s="56"/>
      <c r="G9" s="56"/>
      <c r="H9" s="56"/>
      <c r="I9" s="56"/>
      <c r="J9" s="56"/>
      <c r="K9" s="56"/>
      <c r="L9" s="56"/>
      <c r="M9" s="56"/>
      <c r="N9" s="57"/>
      <c r="O9" s="46">
        <f>M8*O8</f>
        <v>5275.6100000000006</v>
      </c>
      <c r="P9" s="46"/>
    </row>
    <row r="11" spans="1:23" ht="21" customHeight="1" x14ac:dyDescent="0.25">
      <c r="A11" s="41"/>
      <c r="B11" s="44" t="s">
        <v>31</v>
      </c>
      <c r="C11" s="44"/>
      <c r="D11" s="44" t="s">
        <v>30</v>
      </c>
      <c r="E11" s="44" t="s">
        <v>29</v>
      </c>
      <c r="F11" s="44" t="s">
        <v>28</v>
      </c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 t="s">
        <v>27</v>
      </c>
      <c r="T11" s="44" t="s">
        <v>26</v>
      </c>
      <c r="U11" s="44" t="s">
        <v>25</v>
      </c>
    </row>
    <row r="12" spans="1:23" ht="17.25" customHeight="1" x14ac:dyDescent="0.25">
      <c r="A12" s="42"/>
      <c r="B12" s="44"/>
      <c r="C12" s="44"/>
      <c r="D12" s="44"/>
      <c r="E12" s="44"/>
      <c r="F12" s="44" t="s">
        <v>24</v>
      </c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</row>
    <row r="13" spans="1:23" ht="71.25" customHeight="1" x14ac:dyDescent="0.25">
      <c r="A13" s="42"/>
      <c r="B13" s="44"/>
      <c r="C13" s="44"/>
      <c r="D13" s="44"/>
      <c r="E13" s="44"/>
      <c r="F13" s="44" t="s">
        <v>57</v>
      </c>
      <c r="G13" s="44" t="s">
        <v>23</v>
      </c>
      <c r="H13" s="44"/>
      <c r="I13" s="44"/>
      <c r="J13" s="44"/>
      <c r="K13" s="44" t="s">
        <v>15</v>
      </c>
      <c r="L13" s="44" t="s">
        <v>22</v>
      </c>
      <c r="M13" s="44"/>
      <c r="N13" s="44"/>
      <c r="O13" s="44"/>
      <c r="P13" s="44"/>
      <c r="Q13" s="44"/>
      <c r="R13" s="44"/>
      <c r="S13" s="44"/>
      <c r="T13" s="44"/>
      <c r="U13" s="44"/>
    </row>
    <row r="14" spans="1:23" ht="15.75" customHeight="1" x14ac:dyDescent="0.25">
      <c r="A14" s="43"/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</row>
    <row r="15" spans="1:23" x14ac:dyDescent="0.25">
      <c r="A15" s="16"/>
      <c r="B15" s="44" t="s">
        <v>21</v>
      </c>
      <c r="C15" s="44"/>
      <c r="D15" s="16"/>
      <c r="E15" s="15"/>
      <c r="F15" s="16">
        <f>SUM(O8)</f>
        <v>75</v>
      </c>
      <c r="G15" s="44">
        <f>SUM(O8)</f>
        <v>75</v>
      </c>
      <c r="H15" s="44"/>
      <c r="I15" s="44"/>
      <c r="J15" s="44"/>
      <c r="K15" s="36">
        <v>75</v>
      </c>
      <c r="L15" s="16">
        <f>SUM(O8)</f>
        <v>75</v>
      </c>
      <c r="M15" s="16"/>
      <c r="N15" s="16"/>
      <c r="O15" s="16"/>
      <c r="P15" s="16"/>
      <c r="Q15" s="16"/>
      <c r="R15" s="16"/>
      <c r="S15" s="16"/>
      <c r="T15" s="16"/>
      <c r="U15" s="16"/>
    </row>
    <row r="16" spans="1:23" x14ac:dyDescent="0.25">
      <c r="A16" s="16"/>
      <c r="B16" s="44" t="s">
        <v>20</v>
      </c>
      <c r="C16" s="44"/>
      <c r="D16" s="16"/>
      <c r="E16" s="15" t="s">
        <v>19</v>
      </c>
      <c r="F16" s="25">
        <v>100</v>
      </c>
      <c r="G16" s="44" t="s">
        <v>18</v>
      </c>
      <c r="H16" s="44"/>
      <c r="I16" s="44"/>
      <c r="J16" s="44"/>
      <c r="K16" s="36">
        <v>60</v>
      </c>
      <c r="L16" s="16">
        <v>200</v>
      </c>
      <c r="M16" s="16"/>
      <c r="N16" s="16"/>
      <c r="O16" s="16"/>
      <c r="P16" s="16"/>
      <c r="Q16" s="16"/>
      <c r="R16" s="16"/>
      <c r="S16" s="16"/>
      <c r="T16" s="16"/>
      <c r="U16" s="16"/>
      <c r="W16" s="1" t="s">
        <v>49</v>
      </c>
    </row>
    <row r="17" spans="1:23" x14ac:dyDescent="0.3">
      <c r="A17" s="16">
        <v>1</v>
      </c>
      <c r="B17" s="49" t="s">
        <v>58</v>
      </c>
      <c r="C17" s="49"/>
      <c r="D17" s="8">
        <v>420</v>
      </c>
      <c r="E17" s="16" t="s">
        <v>9</v>
      </c>
      <c r="F17" s="39">
        <v>0.12</v>
      </c>
      <c r="G17" s="58"/>
      <c r="H17" s="59"/>
      <c r="I17" s="59"/>
      <c r="J17" s="60"/>
      <c r="K17" s="11"/>
      <c r="L17" s="11"/>
      <c r="M17" s="11"/>
      <c r="N17" s="11"/>
      <c r="O17" s="11"/>
      <c r="P17" s="11"/>
      <c r="Q17" s="11"/>
      <c r="R17" s="10"/>
      <c r="S17" s="40">
        <v>0.12</v>
      </c>
      <c r="T17" s="23">
        <v>9</v>
      </c>
      <c r="U17" s="20">
        <f>SUM(T17)*D17</f>
        <v>3780</v>
      </c>
    </row>
    <row r="18" spans="1:23" x14ac:dyDescent="0.3">
      <c r="A18" s="16">
        <v>2</v>
      </c>
      <c r="B18" s="49" t="s">
        <v>17</v>
      </c>
      <c r="C18" s="49"/>
      <c r="D18" s="8">
        <v>18</v>
      </c>
      <c r="E18" s="16" t="s">
        <v>9</v>
      </c>
      <c r="F18" s="7">
        <v>5.0000000000000001E-3</v>
      </c>
      <c r="G18" s="50">
        <v>2E-3</v>
      </c>
      <c r="H18" s="51"/>
      <c r="I18" s="51"/>
      <c r="J18" s="52"/>
      <c r="K18" s="6"/>
      <c r="L18" s="6"/>
      <c r="M18" s="6"/>
      <c r="N18" s="6"/>
      <c r="O18" s="6"/>
      <c r="P18" s="6"/>
      <c r="Q18" s="6"/>
      <c r="R18" s="5"/>
      <c r="S18" s="19">
        <f t="shared" ref="S18:S27" si="0">SUM(F18:R18)</f>
        <v>7.0000000000000001E-3</v>
      </c>
      <c r="T18" s="37">
        <v>0.53</v>
      </c>
      <c r="U18" s="20">
        <f t="shared" ref="U18:U27" si="1">SUM(T18)*D18</f>
        <v>9.5400000000000009</v>
      </c>
    </row>
    <row r="19" spans="1:23" x14ac:dyDescent="0.3">
      <c r="A19" s="16">
        <v>3</v>
      </c>
      <c r="B19" s="49" t="s">
        <v>16</v>
      </c>
      <c r="C19" s="49"/>
      <c r="D19" s="8">
        <v>40</v>
      </c>
      <c r="E19" s="16" t="s">
        <v>9</v>
      </c>
      <c r="F19" s="7">
        <v>8.0000000000000002E-3</v>
      </c>
      <c r="G19" s="50"/>
      <c r="H19" s="51"/>
      <c r="I19" s="51"/>
      <c r="J19" s="52"/>
      <c r="K19" s="6"/>
      <c r="L19" s="6"/>
      <c r="M19" s="6"/>
      <c r="N19" s="6"/>
      <c r="O19" s="6"/>
      <c r="P19" s="6"/>
      <c r="Q19" s="6"/>
      <c r="R19" s="5"/>
      <c r="S19" s="19">
        <f t="shared" si="0"/>
        <v>8.0000000000000002E-3</v>
      </c>
      <c r="T19" s="20">
        <v>0.6</v>
      </c>
      <c r="U19" s="20">
        <f t="shared" si="1"/>
        <v>24</v>
      </c>
    </row>
    <row r="20" spans="1:23" x14ac:dyDescent="0.3">
      <c r="A20" s="16">
        <v>4</v>
      </c>
      <c r="B20" s="49" t="s">
        <v>15</v>
      </c>
      <c r="C20" s="49"/>
      <c r="D20" s="8">
        <v>48</v>
      </c>
      <c r="E20" s="16" t="s">
        <v>9</v>
      </c>
      <c r="F20" s="7"/>
      <c r="G20" s="50"/>
      <c r="H20" s="51"/>
      <c r="I20" s="51"/>
      <c r="J20" s="52"/>
      <c r="K20" s="6">
        <v>6.5299999999999997E-2</v>
      </c>
      <c r="L20" s="6"/>
      <c r="M20" s="6"/>
      <c r="N20" s="6"/>
      <c r="O20" s="6"/>
      <c r="P20" s="6"/>
      <c r="Q20" s="6"/>
      <c r="R20" s="5"/>
      <c r="S20" s="19">
        <f t="shared" si="0"/>
        <v>6.5299999999999997E-2</v>
      </c>
      <c r="T20" s="20">
        <v>4.9000000000000004</v>
      </c>
      <c r="U20" s="20">
        <f t="shared" si="1"/>
        <v>235.20000000000002</v>
      </c>
    </row>
    <row r="21" spans="1:23" x14ac:dyDescent="0.3">
      <c r="A21" s="16">
        <v>5</v>
      </c>
      <c r="B21" s="49" t="s">
        <v>14</v>
      </c>
      <c r="C21" s="49"/>
      <c r="D21" s="8">
        <v>34</v>
      </c>
      <c r="E21" s="16" t="s">
        <v>9</v>
      </c>
      <c r="F21" s="7">
        <v>5.0000000000000001E-3</v>
      </c>
      <c r="G21" s="50"/>
      <c r="H21" s="51"/>
      <c r="I21" s="51"/>
      <c r="J21" s="52"/>
      <c r="K21" s="6"/>
      <c r="L21" s="6"/>
      <c r="M21" s="6"/>
      <c r="N21" s="6"/>
      <c r="O21" s="6"/>
      <c r="P21" s="6"/>
      <c r="Q21" s="6"/>
      <c r="R21" s="5"/>
      <c r="S21" s="19">
        <f t="shared" si="0"/>
        <v>5.0000000000000001E-3</v>
      </c>
      <c r="T21" s="20">
        <v>0.38</v>
      </c>
      <c r="U21" s="20">
        <f t="shared" si="1"/>
        <v>12.92</v>
      </c>
    </row>
    <row r="22" spans="1:23" x14ac:dyDescent="0.3">
      <c r="A22" s="16">
        <v>6</v>
      </c>
      <c r="B22" s="49" t="s">
        <v>59</v>
      </c>
      <c r="C22" s="49"/>
      <c r="D22" s="8">
        <v>278</v>
      </c>
      <c r="E22" s="25" t="s">
        <v>9</v>
      </c>
      <c r="F22" s="7">
        <v>0.01</v>
      </c>
      <c r="G22" s="50"/>
      <c r="H22" s="51"/>
      <c r="I22" s="51"/>
      <c r="J22" s="52"/>
      <c r="K22" s="6"/>
      <c r="L22" s="6"/>
      <c r="M22" s="6"/>
      <c r="N22" s="6"/>
      <c r="O22" s="6"/>
      <c r="P22" s="6"/>
      <c r="Q22" s="6"/>
      <c r="R22" s="5"/>
      <c r="S22" s="19">
        <f t="shared" si="0"/>
        <v>0.01</v>
      </c>
      <c r="T22" s="20">
        <v>0.75</v>
      </c>
      <c r="U22" s="20">
        <f t="shared" si="1"/>
        <v>208.5</v>
      </c>
    </row>
    <row r="23" spans="1:23" ht="15.75" customHeight="1" x14ac:dyDescent="0.3">
      <c r="A23" s="16">
        <v>7</v>
      </c>
      <c r="B23" s="49" t="s">
        <v>13</v>
      </c>
      <c r="C23" s="49"/>
      <c r="D23" s="8">
        <v>56</v>
      </c>
      <c r="E23" s="16" t="s">
        <v>9</v>
      </c>
      <c r="F23" s="7"/>
      <c r="G23" s="50">
        <v>0.05</v>
      </c>
      <c r="H23" s="51"/>
      <c r="I23" s="51"/>
      <c r="J23" s="52"/>
      <c r="K23" s="6"/>
      <c r="L23" s="6"/>
      <c r="M23" s="6"/>
      <c r="N23" s="6"/>
      <c r="O23" s="6"/>
      <c r="P23" s="6"/>
      <c r="Q23" s="6"/>
      <c r="R23" s="5"/>
      <c r="S23" s="19">
        <f t="shared" si="0"/>
        <v>0.05</v>
      </c>
      <c r="T23" s="38">
        <v>3.75</v>
      </c>
      <c r="U23" s="20">
        <f t="shared" si="1"/>
        <v>210</v>
      </c>
    </row>
    <row r="24" spans="1:23" x14ac:dyDescent="0.3">
      <c r="A24" s="16">
        <v>8</v>
      </c>
      <c r="B24" s="49" t="s">
        <v>12</v>
      </c>
      <c r="C24" s="49"/>
      <c r="D24" s="21">
        <v>1045</v>
      </c>
      <c r="E24" s="16" t="s">
        <v>9</v>
      </c>
      <c r="F24" s="9"/>
      <c r="G24" s="50">
        <v>7.1999999999999998E-3</v>
      </c>
      <c r="H24" s="51"/>
      <c r="I24" s="51"/>
      <c r="J24" s="52"/>
      <c r="K24" s="6"/>
      <c r="L24" s="6"/>
      <c r="M24" s="6"/>
      <c r="N24" s="6"/>
      <c r="O24" s="6"/>
      <c r="P24" s="6"/>
      <c r="Q24" s="6"/>
      <c r="R24" s="5"/>
      <c r="S24" s="19">
        <f t="shared" si="0"/>
        <v>7.1999999999999998E-3</v>
      </c>
      <c r="T24" s="24">
        <v>0.54</v>
      </c>
      <c r="U24" s="20">
        <f t="shared" si="1"/>
        <v>564.30000000000007</v>
      </c>
    </row>
    <row r="25" spans="1:23" x14ac:dyDescent="0.3">
      <c r="A25" s="16">
        <v>10</v>
      </c>
      <c r="B25" s="53" t="s">
        <v>11</v>
      </c>
      <c r="C25" s="54"/>
      <c r="D25" s="8">
        <v>770</v>
      </c>
      <c r="E25" s="16" t="s">
        <v>9</v>
      </c>
      <c r="F25" s="7"/>
      <c r="G25" s="50"/>
      <c r="H25" s="51"/>
      <c r="I25" s="51"/>
      <c r="J25" s="52"/>
      <c r="K25" s="6"/>
      <c r="L25" s="6">
        <v>1E-3</v>
      </c>
      <c r="M25" s="6"/>
      <c r="N25" s="6"/>
      <c r="O25" s="6"/>
      <c r="P25" s="6"/>
      <c r="Q25" s="6"/>
      <c r="R25" s="5"/>
      <c r="S25" s="19" t="s">
        <v>61</v>
      </c>
      <c r="T25" s="27">
        <v>7.4999999999999997E-2</v>
      </c>
      <c r="U25" s="20">
        <f t="shared" si="1"/>
        <v>57.75</v>
      </c>
    </row>
    <row r="26" spans="1:23" x14ac:dyDescent="0.3">
      <c r="A26" s="28">
        <v>11</v>
      </c>
      <c r="B26" s="33" t="s">
        <v>60</v>
      </c>
      <c r="C26" s="34"/>
      <c r="D26" s="8">
        <v>156</v>
      </c>
      <c r="E26" s="28" t="s">
        <v>9</v>
      </c>
      <c r="F26" s="7">
        <v>8.0000000000000002E-3</v>
      </c>
      <c r="G26" s="29"/>
      <c r="H26" s="30"/>
      <c r="I26" s="30"/>
      <c r="J26" s="31"/>
      <c r="K26" s="6"/>
      <c r="L26" s="6"/>
      <c r="M26" s="6"/>
      <c r="N26" s="6"/>
      <c r="O26" s="6"/>
      <c r="P26" s="6"/>
      <c r="Q26" s="6"/>
      <c r="R26" s="5"/>
      <c r="S26" s="19" t="s">
        <v>62</v>
      </c>
      <c r="T26" s="35">
        <v>0.6</v>
      </c>
      <c r="U26" s="32">
        <f t="shared" si="1"/>
        <v>93.6</v>
      </c>
    </row>
    <row r="27" spans="1:23" x14ac:dyDescent="0.3">
      <c r="A27" s="16">
        <v>12</v>
      </c>
      <c r="B27" s="49" t="s">
        <v>10</v>
      </c>
      <c r="C27" s="49"/>
      <c r="D27" s="8">
        <v>76</v>
      </c>
      <c r="E27" s="16" t="s">
        <v>9</v>
      </c>
      <c r="F27" s="7"/>
      <c r="G27" s="50"/>
      <c r="H27" s="51"/>
      <c r="I27" s="51"/>
      <c r="J27" s="52"/>
      <c r="K27" s="6"/>
      <c r="L27" s="6">
        <v>1.4E-2</v>
      </c>
      <c r="M27" s="6"/>
      <c r="N27" s="6"/>
      <c r="O27" s="6"/>
      <c r="P27" s="6"/>
      <c r="Q27" s="6"/>
      <c r="R27" s="5"/>
      <c r="S27" s="19">
        <f t="shared" si="0"/>
        <v>1.4E-2</v>
      </c>
      <c r="T27" s="20">
        <v>1.05</v>
      </c>
      <c r="U27" s="20">
        <f t="shared" si="1"/>
        <v>79.8</v>
      </c>
      <c r="W27" s="1" t="s">
        <v>56</v>
      </c>
    </row>
    <row r="28" spans="1:23" ht="18.75" customHeight="1" x14ac:dyDescent="0.25">
      <c r="B28" s="4"/>
      <c r="C28" s="4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22" t="s">
        <v>8</v>
      </c>
      <c r="S28" s="46">
        <f>U17+U18+U19+U20+U21+U22+U23+U24+U25+U26+U27</f>
        <v>5275.6100000000006</v>
      </c>
      <c r="T28" s="46"/>
      <c r="U28" s="46"/>
    </row>
    <row r="30" spans="1:23" ht="21.75" customHeight="1" x14ac:dyDescent="0.25">
      <c r="B30" s="45" t="s">
        <v>7</v>
      </c>
      <c r="C30" s="45"/>
      <c r="D30" s="47" t="s">
        <v>4</v>
      </c>
      <c r="E30" s="47"/>
      <c r="F30" s="47"/>
      <c r="G30" s="45" t="s">
        <v>48</v>
      </c>
      <c r="H30" s="45"/>
      <c r="I30" s="45"/>
      <c r="J30" s="45"/>
      <c r="K30" s="45"/>
      <c r="O30" s="1" t="s">
        <v>6</v>
      </c>
      <c r="P30" s="45" t="s">
        <v>1</v>
      </c>
      <c r="Q30" s="45"/>
      <c r="R30" s="45" t="s">
        <v>50</v>
      </c>
      <c r="S30" s="45"/>
    </row>
    <row r="32" spans="1:23" x14ac:dyDescent="0.3">
      <c r="B32" s="48" t="s">
        <v>5</v>
      </c>
      <c r="C32" s="48"/>
      <c r="D32" s="45" t="s">
        <v>4</v>
      </c>
      <c r="E32" s="45"/>
      <c r="F32" s="45"/>
      <c r="G32" s="45" t="s">
        <v>3</v>
      </c>
      <c r="H32" s="45"/>
      <c r="I32" s="45"/>
      <c r="J32" s="45"/>
      <c r="K32" s="45"/>
      <c r="O32" s="2" t="s">
        <v>2</v>
      </c>
      <c r="P32" s="45" t="s">
        <v>1</v>
      </c>
      <c r="Q32" s="45"/>
      <c r="R32" s="45" t="s">
        <v>0</v>
      </c>
      <c r="S32" s="45"/>
    </row>
  </sheetData>
  <sheetProtection formatCells="0"/>
  <protectedRanges>
    <protectedRange sqref="O8" name="Колич факт"/>
    <protectedRange sqref="D17:R27" name="Граммовка"/>
    <protectedRange sqref="B3" name="Дата"/>
    <protectedRange sqref="N1" name="Номер"/>
  </protectedRanges>
  <mergeCells count="79">
    <mergeCell ref="B8:C8"/>
    <mergeCell ref="D8:E8"/>
    <mergeCell ref="F8:J8"/>
    <mergeCell ref="K8:L8"/>
    <mergeCell ref="G1:M1"/>
    <mergeCell ref="C2:D2"/>
    <mergeCell ref="E2:F2"/>
    <mergeCell ref="G2:J2"/>
    <mergeCell ref="K2:M2"/>
    <mergeCell ref="B4:C6"/>
    <mergeCell ref="D4:E7"/>
    <mergeCell ref="F4:J7"/>
    <mergeCell ref="K4:L7"/>
    <mergeCell ref="M4:N7"/>
    <mergeCell ref="R4:S4"/>
    <mergeCell ref="O2:P2"/>
    <mergeCell ref="R5:S5"/>
    <mergeCell ref="G17:J17"/>
    <mergeCell ref="G19:J19"/>
    <mergeCell ref="G18:J18"/>
    <mergeCell ref="G15:J15"/>
    <mergeCell ref="M8:N8"/>
    <mergeCell ref="Q2:R2"/>
    <mergeCell ref="R3:S3"/>
    <mergeCell ref="S2:T2"/>
    <mergeCell ref="O4:P7"/>
    <mergeCell ref="N13:N14"/>
    <mergeCell ref="O13:O14"/>
    <mergeCell ref="P13:P14"/>
    <mergeCell ref="Q13:Q14"/>
    <mergeCell ref="U11:U14"/>
    <mergeCell ref="F12:R12"/>
    <mergeCell ref="O8:P8"/>
    <mergeCell ref="D11:D14"/>
    <mergeCell ref="E11:E14"/>
    <mergeCell ref="F11:R11"/>
    <mergeCell ref="T11:T14"/>
    <mergeCell ref="M13:M14"/>
    <mergeCell ref="R13:R14"/>
    <mergeCell ref="O9:P9"/>
    <mergeCell ref="D9:N9"/>
    <mergeCell ref="B20:C20"/>
    <mergeCell ref="B21:C21"/>
    <mergeCell ref="G21:J21"/>
    <mergeCell ref="B22:C22"/>
    <mergeCell ref="S11:S14"/>
    <mergeCell ref="B11:C14"/>
    <mergeCell ref="B19:C19"/>
    <mergeCell ref="G16:J16"/>
    <mergeCell ref="B17:C17"/>
    <mergeCell ref="G20:J20"/>
    <mergeCell ref="B18:C18"/>
    <mergeCell ref="B15:C15"/>
    <mergeCell ref="B16:C16"/>
    <mergeCell ref="B27:C27"/>
    <mergeCell ref="G27:J27"/>
    <mergeCell ref="G22:J22"/>
    <mergeCell ref="B23:C23"/>
    <mergeCell ref="G23:J23"/>
    <mergeCell ref="B24:C24"/>
    <mergeCell ref="G24:J24"/>
    <mergeCell ref="B25:C25"/>
    <mergeCell ref="G25:J25"/>
    <mergeCell ref="P32:Q32"/>
    <mergeCell ref="R32:S32"/>
    <mergeCell ref="S28:U28"/>
    <mergeCell ref="B30:C30"/>
    <mergeCell ref="D30:F30"/>
    <mergeCell ref="G30:K30"/>
    <mergeCell ref="P30:Q30"/>
    <mergeCell ref="R30:S30"/>
    <mergeCell ref="B32:C32"/>
    <mergeCell ref="D32:F32"/>
    <mergeCell ref="G32:K32"/>
    <mergeCell ref="A11:A14"/>
    <mergeCell ref="F13:F14"/>
    <mergeCell ref="K13:K14"/>
    <mergeCell ref="G13:J14"/>
    <mergeCell ref="L13:L14"/>
  </mergeCells>
  <pageMargins left="0.25" right="0.25" top="0.75" bottom="0.75" header="0.3" footer="0.3"/>
  <pageSetup paperSize="9" scale="60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пн1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NSHDS</cp:lastModifiedBy>
  <cp:lastPrinted>2025-03-10T06:18:00Z</cp:lastPrinted>
  <dcterms:created xsi:type="dcterms:W3CDTF">2022-11-11T08:41:32Z</dcterms:created>
  <dcterms:modified xsi:type="dcterms:W3CDTF">2025-03-10T06:18:20Z</dcterms:modified>
</cp:coreProperties>
</file>