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29" i="1" l="1"/>
  <c r="U33" i="1" l="1"/>
  <c r="U39" i="1"/>
  <c r="S39" i="1"/>
  <c r="U38" i="1"/>
  <c r="S38" i="1"/>
  <c r="U37" i="1"/>
  <c r="S37" i="1"/>
  <c r="U36" i="1"/>
  <c r="S36" i="1"/>
  <c r="U35" i="1"/>
  <c r="S35" i="1"/>
  <c r="U34" i="1"/>
  <c r="S34" i="1"/>
  <c r="U32" i="1"/>
  <c r="S32" i="1"/>
  <c r="U31" i="1"/>
  <c r="S31" i="1"/>
  <c r="U30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<sst xmlns="http://schemas.openxmlformats.org/spreadsheetml/2006/main" count="110" uniqueCount="82">
  <si>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</si>
  <si>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</si>
  <si>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</si>
  <si>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</si>
  <si>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</si>
  <si>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</si>
  <si>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</si>
  <si>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</si>
  <si>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</si>
  <si>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</si>
  <si>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</si>
  <si>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</si>
  <si>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</si>
  <si>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</si>
  <si>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</si>
  <si>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</si>
  <si>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</si>
  <si>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</si>
  <si>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</si>
  <si>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</si>
  <si>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</si>
  <si>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</si>
  <si>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</si>
  <si>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</si>
  <si>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</si>
  <si>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</si>
  <si>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</si>
  <si>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</si>
  <si>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</si>
  <si>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</si>
  <si>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</si>
  <si>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</si>
  <si>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</si>
  <si>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</si>
  <si>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</si>
  <si>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</si>
  <si>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</si>
  <si>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</si>
  <si>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</si>
  <si>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</si>
  <si>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</si>
  <si>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</si>
  <si>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</si>
  <si>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</si>
  <si>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</si>
  <si>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</si>
  <si>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</si>
  <si>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</si>
  <si>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</si>
  <si>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</si>
  <si>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</si>
  <si>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</si>
  <si>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</si>
  <si>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</si>
  <si>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</si>
  <si>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</si>
  <si>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</si>
  <si>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</si>
  <si>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</si>
  <si>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</si>
  <si>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</si>
  <si>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</si>
  <si>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</si>
  <si>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</si>
  <si>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</si>
  <si>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</si>
  <si>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</si>
  <si>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</si>
  <si>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</si>
  <si>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</si>
  <si>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60\90</t>
  </si>
  <si>
    <t xml:space="preserve">   </t>
  </si>
  <si>
    <t>Пшено</t>
  </si>
  <si>
    <t>Котлета с пшенным гарниром и сметанным соусом</t>
  </si>
  <si>
    <t>30\5</t>
  </si>
  <si>
    <t xml:space="preserve">  </t>
  </si>
  <si>
    <t>Сыр</t>
  </si>
  <si>
    <t>Бутерброд с сыром</t>
  </si>
  <si>
    <t>12.05.2025г</t>
  </si>
  <si>
    <t>0,005</t>
  </si>
  <si>
    <t>0,0769</t>
  </si>
  <si>
    <t>0,0175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</si>
</sst>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16" zoomScale="80" zoomScaleNormal="80" workbookViewId="0">
      <selection activeCell="W31" sqref="W3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5" style="1" customWidth="1"/>
    <col min="12" max="12" width="13.7109375" style="1" customWidth="1"/>
    <col min="13" max="13" width="19" style="1" customWidth="1"/>
    <col min="14" max="14" width="12.140625" style="1" customWidth="1"/>
    <col min="15" max="15" width="9.7109375" style="1" customWidth="1"/>
    <col min="16" max="16" width="12.5703125" style="1" customWidth="1"/>
    <col min="17" max="17" width="8.85546875" style="1" customWidth="1"/>
    <col min="18" max="18" width="9.285156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86" t="s">
        <v>1</v>
      </c>
      <c r="H1" s="86"/>
      <c r="I1" s="86"/>
      <c r="J1" s="86"/>
      <c r="K1" s="86"/>
      <c r="L1" s="86"/>
      <c r="M1" s="86"/>
      <c r="N1" s="76">
        <v>4</v>
      </c>
    </row>
    <row r="2" spans="2:21" ht="15" customHeight="1" x14ac:dyDescent="0.3">
      <c r="B2" s="1" t="s">
        <v>62</v>
      </c>
      <c r="C2" s="87"/>
      <c r="D2" s="87"/>
      <c r="E2" s="88" t="s">
        <v>63</v>
      </c>
      <c r="F2" s="88"/>
      <c r="G2" s="86" t="s">
        <v>2</v>
      </c>
      <c r="H2" s="86"/>
      <c r="I2" s="86"/>
      <c r="J2" s="86"/>
      <c r="K2" s="87" t="s">
        <v>3</v>
      </c>
      <c r="L2" s="87"/>
      <c r="M2" s="87"/>
      <c r="O2" s="87" t="s">
        <v>4</v>
      </c>
      <c r="P2" s="87"/>
      <c r="Q2" s="87" t="s">
        <v>5</v>
      </c>
      <c r="R2" s="87"/>
      <c r="S2" s="89" t="s">
        <v>6</v>
      </c>
      <c r="T2" s="89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78</v>
      </c>
      <c r="G4" s="2"/>
      <c r="H4" s="5"/>
      <c r="I4" s="2"/>
      <c r="J4" s="5"/>
      <c r="K4" s="2" t="s">
        <v>64</v>
      </c>
      <c r="L4" s="1" t="s">
        <v>65</v>
      </c>
      <c r="R4" s="87" t="s">
        <v>7</v>
      </c>
      <c r="S4" s="87"/>
    </row>
    <row r="5" spans="2:21" ht="15" customHeight="1" x14ac:dyDescent="0.25">
      <c r="B5" s="90" t="s">
        <v>8</v>
      </c>
      <c r="C5" s="91"/>
      <c r="D5" s="96" t="s">
        <v>9</v>
      </c>
      <c r="E5" s="97"/>
      <c r="F5" s="96" t="s">
        <v>10</v>
      </c>
      <c r="G5" s="102"/>
      <c r="H5" s="102"/>
      <c r="I5" s="102"/>
      <c r="J5" s="102"/>
      <c r="K5" s="96" t="s">
        <v>11</v>
      </c>
      <c r="L5" s="97"/>
      <c r="M5" s="102" t="s">
        <v>12</v>
      </c>
      <c r="N5" s="97"/>
      <c r="O5" s="96" t="s">
        <v>13</v>
      </c>
      <c r="P5" s="97"/>
      <c r="R5" s="105" t="s">
        <v>14</v>
      </c>
      <c r="S5" s="105"/>
    </row>
    <row r="6" spans="2:21" x14ac:dyDescent="0.25">
      <c r="B6" s="92"/>
      <c r="C6" s="93"/>
      <c r="D6" s="98"/>
      <c r="E6" s="99"/>
      <c r="F6" s="98"/>
      <c r="G6" s="103"/>
      <c r="H6" s="103"/>
      <c r="I6" s="103"/>
      <c r="J6" s="103"/>
      <c r="K6" s="98"/>
      <c r="L6" s="99"/>
      <c r="M6" s="103"/>
      <c r="N6" s="99"/>
      <c r="O6" s="98"/>
      <c r="P6" s="99"/>
      <c r="R6" s="105">
        <v>504202</v>
      </c>
      <c r="S6" s="105"/>
    </row>
    <row r="7" spans="2:21" ht="19.5" customHeight="1" thickBot="1" x14ac:dyDescent="0.3">
      <c r="B7" s="94"/>
      <c r="C7" s="95"/>
      <c r="D7" s="98"/>
      <c r="E7" s="99"/>
      <c r="F7" s="98"/>
      <c r="G7" s="103"/>
      <c r="H7" s="103"/>
      <c r="I7" s="103"/>
      <c r="J7" s="103"/>
      <c r="K7" s="98"/>
      <c r="L7" s="99"/>
      <c r="M7" s="103"/>
      <c r="N7" s="99"/>
      <c r="O7" s="98"/>
      <c r="P7" s="99"/>
    </row>
    <row r="8" spans="2:21" ht="63" customHeight="1" thickBot="1" x14ac:dyDescent="0.3">
      <c r="B8" s="6" t="s">
        <v>15</v>
      </c>
      <c r="C8" s="7" t="s">
        <v>16</v>
      </c>
      <c r="D8" s="100"/>
      <c r="E8" s="101"/>
      <c r="F8" s="100"/>
      <c r="G8" s="104"/>
      <c r="H8" s="104"/>
      <c r="I8" s="104"/>
      <c r="J8" s="104"/>
      <c r="K8" s="100"/>
      <c r="L8" s="101"/>
      <c r="M8" s="104"/>
      <c r="N8" s="101"/>
      <c r="O8" s="100"/>
      <c r="P8" s="101"/>
    </row>
    <row r="9" spans="2:21" ht="24" customHeight="1" thickBot="1" x14ac:dyDescent="0.3">
      <c r="B9" s="116"/>
      <c r="C9" s="117"/>
      <c r="D9" s="118">
        <v>60</v>
      </c>
      <c r="E9" s="119"/>
      <c r="F9" s="120">
        <v>118</v>
      </c>
      <c r="G9" s="121"/>
      <c r="H9" s="121"/>
      <c r="I9" s="121"/>
      <c r="J9" s="121"/>
      <c r="K9" s="122">
        <f>SUM(F9)*D9</f>
        <v>7080</v>
      </c>
      <c r="L9" s="112"/>
      <c r="M9" s="111">
        <f>SUM(S40)/O9</f>
        <v>59.90373626373627</v>
      </c>
      <c r="N9" s="112"/>
      <c r="O9" s="106">
        <v>91</v>
      </c>
      <c r="P9" s="107"/>
      <c r="S9" s="1" t="s">
        <v>75</v>
      </c>
    </row>
    <row r="10" spans="2:21" ht="24.75" customHeight="1" thickBot="1" x14ac:dyDescent="0.3">
      <c r="B10" s="2"/>
      <c r="C10" s="2"/>
      <c r="D10" s="108" t="s">
        <v>17</v>
      </c>
      <c r="E10" s="109"/>
      <c r="F10" s="109"/>
      <c r="G10" s="109"/>
      <c r="H10" s="109"/>
      <c r="I10" s="109"/>
      <c r="J10" s="109"/>
      <c r="K10" s="109"/>
      <c r="L10" s="109"/>
      <c r="M10" s="110"/>
      <c r="N10" s="111">
        <f>M9*O9</f>
        <v>5451.2400000000007</v>
      </c>
      <c r="O10" s="111"/>
      <c r="P10" s="112"/>
    </row>
    <row r="11" spans="2:21" ht="19.5" thickBot="1" x14ac:dyDescent="0.3"/>
    <row r="12" spans="2:21" ht="21" customHeight="1" thickBot="1" x14ac:dyDescent="0.3">
      <c r="B12" s="96" t="s">
        <v>18</v>
      </c>
      <c r="C12" s="97"/>
      <c r="D12" s="97" t="s">
        <v>19</v>
      </c>
      <c r="E12" s="113" t="s">
        <v>20</v>
      </c>
      <c r="F12" s="108" t="s">
        <v>21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10"/>
      <c r="S12" s="123" t="s">
        <v>22</v>
      </c>
      <c r="T12" s="113" t="s">
        <v>23</v>
      </c>
      <c r="U12" s="126" t="s">
        <v>24</v>
      </c>
    </row>
    <row r="13" spans="2:21" ht="17.25" customHeight="1" thickBot="1" x14ac:dyDescent="0.3">
      <c r="B13" s="98"/>
      <c r="C13" s="99"/>
      <c r="D13" s="99"/>
      <c r="E13" s="114"/>
      <c r="F13" s="108" t="s">
        <v>25</v>
      </c>
      <c r="G13" s="109"/>
      <c r="H13" s="109"/>
      <c r="I13" s="110"/>
      <c r="J13" s="109" t="s">
        <v>26</v>
      </c>
      <c r="K13" s="109"/>
      <c r="L13" s="109"/>
      <c r="M13" s="109"/>
      <c r="N13" s="109"/>
      <c r="O13" s="109"/>
      <c r="P13" s="108" t="s">
        <v>27</v>
      </c>
      <c r="Q13" s="109"/>
      <c r="R13" s="110"/>
      <c r="S13" s="124"/>
      <c r="T13" s="114"/>
      <c r="U13" s="127"/>
    </row>
    <row r="14" spans="2:21" ht="121.5" customHeight="1" thickBot="1" x14ac:dyDescent="0.3">
      <c r="B14" s="98"/>
      <c r="C14" s="99"/>
      <c r="D14" s="99"/>
      <c r="E14" s="114"/>
      <c r="F14" s="8" t="s">
        <v>28</v>
      </c>
      <c r="G14" s="129" t="s">
        <v>29</v>
      </c>
      <c r="H14" s="129"/>
      <c r="I14" s="129"/>
      <c r="J14" s="129"/>
      <c r="K14" s="62" t="s">
        <v>77</v>
      </c>
      <c r="L14" s="9" t="s">
        <v>67</v>
      </c>
      <c r="M14" s="68" t="s">
        <v>73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24"/>
      <c r="T14" s="114"/>
      <c r="U14" s="127"/>
    </row>
    <row r="15" spans="2:21" ht="15.75" customHeight="1" thickBot="1" x14ac:dyDescent="0.3">
      <c r="B15" s="100"/>
      <c r="C15" s="101"/>
      <c r="D15" s="101"/>
      <c r="E15" s="115"/>
      <c r="F15" s="11"/>
      <c r="G15" s="130"/>
      <c r="H15" s="130"/>
      <c r="I15" s="130"/>
      <c r="J15" s="130"/>
      <c r="K15" s="12"/>
      <c r="L15" s="12"/>
      <c r="M15" s="12"/>
      <c r="N15" s="12"/>
      <c r="O15" s="12"/>
      <c r="P15" s="12"/>
      <c r="Q15" s="12"/>
      <c r="R15" s="13"/>
      <c r="S15" s="125"/>
      <c r="T15" s="115"/>
      <c r="U15" s="128"/>
    </row>
    <row r="16" spans="2:21" x14ac:dyDescent="0.25">
      <c r="B16" s="136" t="s">
        <v>34</v>
      </c>
      <c r="C16" s="137"/>
      <c r="D16" s="14"/>
      <c r="E16" s="15"/>
      <c r="F16" s="16">
        <v>91</v>
      </c>
      <c r="G16" s="91">
        <v>91</v>
      </c>
      <c r="H16" s="138"/>
      <c r="I16" s="138"/>
      <c r="J16" s="139"/>
      <c r="K16" s="17">
        <v>91</v>
      </c>
      <c r="L16" s="17">
        <v>91</v>
      </c>
      <c r="M16" s="17">
        <v>91</v>
      </c>
      <c r="N16" s="17">
        <v>91</v>
      </c>
      <c r="O16" s="17">
        <v>91</v>
      </c>
      <c r="P16" s="17">
        <v>91</v>
      </c>
      <c r="Q16" s="17">
        <v>91</v>
      </c>
      <c r="R16" s="18">
        <v>91</v>
      </c>
      <c r="S16" s="19"/>
      <c r="T16" s="15"/>
      <c r="U16" s="20"/>
    </row>
    <row r="17" spans="1:24" ht="19.5" thickBot="1" x14ac:dyDescent="0.3">
      <c r="B17" s="140" t="s">
        <v>35</v>
      </c>
      <c r="C17" s="141"/>
      <c r="D17" s="21"/>
      <c r="E17" s="22" t="s">
        <v>36</v>
      </c>
      <c r="F17" s="11">
        <v>200</v>
      </c>
      <c r="G17" s="130">
        <v>200</v>
      </c>
      <c r="H17" s="130"/>
      <c r="I17" s="130"/>
      <c r="J17" s="130"/>
      <c r="K17" s="75" t="s">
        <v>74</v>
      </c>
      <c r="L17" s="12">
        <v>200</v>
      </c>
      <c r="M17" s="63" t="s">
        <v>70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42" t="s">
        <v>66</v>
      </c>
      <c r="C18" s="143"/>
      <c r="D18" s="27">
        <v>43</v>
      </c>
      <c r="E18" s="28" t="s">
        <v>37</v>
      </c>
      <c r="F18" s="29"/>
      <c r="G18" s="144"/>
      <c r="H18" s="145"/>
      <c r="I18" s="145"/>
      <c r="J18" s="146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1.37</v>
      </c>
      <c r="U18" s="34">
        <f>SUM(T18)*D18</f>
        <v>58.910000000000004</v>
      </c>
    </row>
    <row r="19" spans="1:24" x14ac:dyDescent="0.3">
      <c r="A19" s="1">
        <v>2</v>
      </c>
      <c r="B19" s="131" t="s">
        <v>38</v>
      </c>
      <c r="C19" s="132"/>
      <c r="D19" s="35">
        <v>85</v>
      </c>
      <c r="E19" s="36" t="s">
        <v>37</v>
      </c>
      <c r="F19" s="37"/>
      <c r="G19" s="133"/>
      <c r="H19" s="134"/>
      <c r="I19" s="134"/>
      <c r="J19" s="135"/>
      <c r="K19" s="38"/>
      <c r="L19" s="38">
        <v>0.05</v>
      </c>
      <c r="M19" s="38"/>
      <c r="N19" s="38"/>
      <c r="O19" s="38"/>
      <c r="P19" s="38"/>
      <c r="Q19" s="38"/>
      <c r="R19" s="39"/>
      <c r="S19" s="40">
        <f>SUM(F19:R19)</f>
        <v>0.05</v>
      </c>
      <c r="T19" s="41">
        <v>4.55</v>
      </c>
      <c r="U19" s="42">
        <f>SUM(T19)*D19</f>
        <v>386.75</v>
      </c>
    </row>
    <row r="20" spans="1:24" x14ac:dyDescent="0.3">
      <c r="A20" s="1">
        <v>3</v>
      </c>
      <c r="B20" s="131" t="s">
        <v>39</v>
      </c>
      <c r="C20" s="132"/>
      <c r="D20" s="35">
        <v>40</v>
      </c>
      <c r="E20" s="36" t="s">
        <v>37</v>
      </c>
      <c r="F20" s="37"/>
      <c r="G20" s="133"/>
      <c r="H20" s="134"/>
      <c r="I20" s="134"/>
      <c r="J20" s="135"/>
      <c r="K20" s="38"/>
      <c r="L20" s="38">
        <v>3.0000000000000001E-3</v>
      </c>
      <c r="M20" s="38"/>
      <c r="N20" s="38"/>
      <c r="O20" s="38"/>
      <c r="P20" s="38"/>
      <c r="Q20" s="38"/>
      <c r="R20" s="39"/>
      <c r="S20" s="40">
        <f t="shared" ref="S20:S39" si="0">SUM(F20:R20)</f>
        <v>3.0000000000000001E-3</v>
      </c>
      <c r="T20" s="41">
        <v>0.27</v>
      </c>
      <c r="U20" s="42">
        <f t="shared" ref="U20:U39" si="1">SUM(T20)*D20</f>
        <v>10.8</v>
      </c>
    </row>
    <row r="21" spans="1:24" x14ac:dyDescent="0.3">
      <c r="A21" s="1">
        <v>4</v>
      </c>
      <c r="B21" s="131" t="s">
        <v>40</v>
      </c>
      <c r="C21" s="132"/>
      <c r="D21" s="35">
        <v>80</v>
      </c>
      <c r="E21" s="36" t="s">
        <v>37</v>
      </c>
      <c r="F21" s="37"/>
      <c r="G21" s="133"/>
      <c r="H21" s="134"/>
      <c r="I21" s="134"/>
      <c r="J21" s="135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0.64</v>
      </c>
      <c r="U21" s="42">
        <f t="shared" si="1"/>
        <v>51.2</v>
      </c>
    </row>
    <row r="22" spans="1:24" x14ac:dyDescent="0.3">
      <c r="A22" s="1">
        <v>5</v>
      </c>
      <c r="B22" s="131" t="s">
        <v>41</v>
      </c>
      <c r="C22" s="132"/>
      <c r="D22" s="35">
        <v>156</v>
      </c>
      <c r="E22" s="66" t="s">
        <v>37</v>
      </c>
      <c r="F22" s="37"/>
      <c r="G22" s="133"/>
      <c r="H22" s="134"/>
      <c r="I22" s="134"/>
      <c r="J22" s="135"/>
      <c r="K22" s="38"/>
      <c r="L22" s="38">
        <v>3.0000000000000001E-3</v>
      </c>
      <c r="M22" s="38">
        <v>3.0000000000000001E-3</v>
      </c>
      <c r="N22" s="38"/>
      <c r="O22" s="38"/>
      <c r="P22" s="38">
        <v>3.0000000000000001E-3</v>
      </c>
      <c r="Q22" s="38"/>
      <c r="R22" s="39"/>
      <c r="S22" s="40">
        <f t="shared" si="0"/>
        <v>9.0000000000000011E-3</v>
      </c>
      <c r="T22" s="41">
        <v>0.82</v>
      </c>
      <c r="U22" s="42">
        <f t="shared" si="1"/>
        <v>127.91999999999999</v>
      </c>
    </row>
    <row r="23" spans="1:24" x14ac:dyDescent="0.3">
      <c r="A23" s="1">
        <v>6</v>
      </c>
      <c r="B23" s="131" t="s">
        <v>43</v>
      </c>
      <c r="C23" s="132"/>
      <c r="D23" s="35">
        <v>314</v>
      </c>
      <c r="E23" s="61" t="s">
        <v>37</v>
      </c>
      <c r="F23" s="37"/>
      <c r="G23" s="133"/>
      <c r="H23" s="134"/>
      <c r="I23" s="134"/>
      <c r="J23" s="135"/>
      <c r="K23" s="38"/>
      <c r="L23" s="38">
        <v>1.5E-3</v>
      </c>
      <c r="M23" s="38"/>
      <c r="N23" s="38"/>
      <c r="O23" s="38"/>
      <c r="P23" s="38"/>
      <c r="Q23" s="38"/>
      <c r="R23" s="39"/>
      <c r="S23" s="40">
        <f>SUM(F23:R23)</f>
        <v>1.5E-3</v>
      </c>
      <c r="T23" s="41">
        <v>0.14000000000000001</v>
      </c>
      <c r="U23" s="42">
        <f t="shared" si="1"/>
        <v>43.96</v>
      </c>
    </row>
    <row r="24" spans="1:24" x14ac:dyDescent="0.3">
      <c r="A24" s="1">
        <v>7</v>
      </c>
      <c r="B24" s="131" t="s">
        <v>44</v>
      </c>
      <c r="C24" s="132"/>
      <c r="D24" s="35">
        <v>278</v>
      </c>
      <c r="E24" s="36" t="s">
        <v>37</v>
      </c>
      <c r="F24" s="37"/>
      <c r="G24" s="133"/>
      <c r="H24" s="134"/>
      <c r="I24" s="134"/>
      <c r="J24" s="135"/>
      <c r="K24" s="38"/>
      <c r="L24" s="38">
        <v>3.0000000000000001E-3</v>
      </c>
      <c r="M24" s="38">
        <v>5.0000000000000001E-3</v>
      </c>
      <c r="N24" s="38"/>
      <c r="O24" s="38"/>
      <c r="P24" s="38"/>
      <c r="Q24" s="38"/>
      <c r="R24" s="39"/>
      <c r="S24" s="40">
        <f t="shared" si="0"/>
        <v>8.0000000000000002E-3</v>
      </c>
      <c r="T24" s="41">
        <v>0.73</v>
      </c>
      <c r="U24" s="42">
        <f t="shared" si="1"/>
        <v>202.94</v>
      </c>
      <c r="X24" s="1" t="s">
        <v>71</v>
      </c>
    </row>
    <row r="25" spans="1:24" x14ac:dyDescent="0.3">
      <c r="A25" s="1">
        <v>8</v>
      </c>
      <c r="B25" s="131" t="s">
        <v>45</v>
      </c>
      <c r="C25" s="132"/>
      <c r="D25" s="35">
        <v>34</v>
      </c>
      <c r="E25" s="36" t="s">
        <v>37</v>
      </c>
      <c r="F25" s="37"/>
      <c r="G25" s="133"/>
      <c r="H25" s="134"/>
      <c r="I25" s="134"/>
      <c r="J25" s="135"/>
      <c r="K25" s="38"/>
      <c r="L25" s="38"/>
      <c r="M25" s="38">
        <v>2E-3</v>
      </c>
      <c r="N25" s="38"/>
      <c r="O25" s="38"/>
      <c r="P25" s="38"/>
      <c r="Q25" s="38"/>
      <c r="R25" s="39"/>
      <c r="S25" s="40">
        <f t="shared" si="0"/>
        <v>2E-3</v>
      </c>
      <c r="T25" s="41">
        <v>0.18</v>
      </c>
      <c r="U25" s="42">
        <f t="shared" si="1"/>
        <v>6.12</v>
      </c>
    </row>
    <row r="26" spans="1:24" ht="15.75" customHeight="1" x14ac:dyDescent="0.3">
      <c r="A26" s="1">
        <v>9</v>
      </c>
      <c r="B26" s="131" t="s">
        <v>46</v>
      </c>
      <c r="C26" s="132"/>
      <c r="D26" s="35">
        <v>600</v>
      </c>
      <c r="E26" s="36" t="s">
        <v>37</v>
      </c>
      <c r="F26" s="37"/>
      <c r="G26" s="133"/>
      <c r="H26" s="134"/>
      <c r="I26" s="134"/>
      <c r="J26" s="135"/>
      <c r="K26" s="38"/>
      <c r="L26" s="38"/>
      <c r="M26" s="38">
        <v>5.0999999999999997E-2</v>
      </c>
      <c r="N26" s="38"/>
      <c r="O26" s="38"/>
      <c r="P26" s="38"/>
      <c r="Q26" s="38"/>
      <c r="R26" s="39"/>
      <c r="S26" s="40">
        <f t="shared" si="0"/>
        <v>5.0999999999999997E-2</v>
      </c>
      <c r="T26" s="41">
        <v>4.6399999999999997</v>
      </c>
      <c r="U26" s="42">
        <f>SUM(T26)*D26</f>
        <v>2784</v>
      </c>
    </row>
    <row r="27" spans="1:24" x14ac:dyDescent="0.3">
      <c r="A27" s="1">
        <v>10</v>
      </c>
      <c r="B27" s="131" t="s">
        <v>30</v>
      </c>
      <c r="C27" s="132"/>
      <c r="D27" s="43">
        <v>200</v>
      </c>
      <c r="E27" s="36" t="s">
        <v>37</v>
      </c>
      <c r="F27" s="44"/>
      <c r="G27" s="133"/>
      <c r="H27" s="134"/>
      <c r="I27" s="134"/>
      <c r="J27" s="135"/>
      <c r="K27" s="38"/>
      <c r="L27" s="38"/>
      <c r="M27" s="38"/>
      <c r="N27" s="38">
        <v>6.6E-3</v>
      </c>
      <c r="O27" s="38"/>
      <c r="P27" s="38"/>
      <c r="Q27" s="38"/>
      <c r="R27" s="39"/>
      <c r="S27" s="40">
        <f t="shared" si="0"/>
        <v>6.6E-3</v>
      </c>
      <c r="T27" s="41">
        <v>0.6</v>
      </c>
      <c r="U27" s="42">
        <f t="shared" si="1"/>
        <v>120</v>
      </c>
    </row>
    <row r="28" spans="1:24" x14ac:dyDescent="0.3">
      <c r="A28" s="1">
        <v>11</v>
      </c>
      <c r="B28" s="131" t="s">
        <v>47</v>
      </c>
      <c r="C28" s="132"/>
      <c r="D28" s="35">
        <v>73</v>
      </c>
      <c r="E28" s="36" t="s">
        <v>37</v>
      </c>
      <c r="F28" s="37">
        <v>3.0000000000000001E-3</v>
      </c>
      <c r="G28" s="133">
        <v>0.01</v>
      </c>
      <c r="H28" s="134"/>
      <c r="I28" s="134"/>
      <c r="J28" s="135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3.28</v>
      </c>
      <c r="U28" s="42">
        <f t="shared" si="1"/>
        <v>239.44</v>
      </c>
    </row>
    <row r="29" spans="1:24" x14ac:dyDescent="0.3">
      <c r="A29" s="1">
        <v>12</v>
      </c>
      <c r="B29" s="79" t="s">
        <v>76</v>
      </c>
      <c r="C29" s="80"/>
      <c r="D29" s="35">
        <v>680</v>
      </c>
      <c r="E29" s="78" t="s">
        <v>37</v>
      </c>
      <c r="F29" s="37"/>
      <c r="G29" s="81"/>
      <c r="H29" s="82"/>
      <c r="I29" s="82"/>
      <c r="J29" s="83"/>
      <c r="K29" s="38">
        <v>5.0000000000000001E-3</v>
      </c>
      <c r="L29" s="38"/>
      <c r="M29" s="38"/>
      <c r="N29" s="38"/>
      <c r="O29" s="38"/>
      <c r="P29" s="38"/>
      <c r="Q29" s="38"/>
      <c r="R29" s="84"/>
      <c r="S29" s="40" t="s">
        <v>79</v>
      </c>
      <c r="T29" s="41">
        <v>0.46</v>
      </c>
      <c r="U29" s="42">
        <f t="shared" si="1"/>
        <v>312.8</v>
      </c>
    </row>
    <row r="30" spans="1:24" x14ac:dyDescent="0.3">
      <c r="A30" s="1">
        <v>13</v>
      </c>
      <c r="B30" s="131" t="s">
        <v>31</v>
      </c>
      <c r="C30" s="132"/>
      <c r="D30" s="35">
        <v>49</v>
      </c>
      <c r="E30" s="36" t="s">
        <v>37</v>
      </c>
      <c r="F30" s="37"/>
      <c r="G30" s="133"/>
      <c r="H30" s="134"/>
      <c r="I30" s="134"/>
      <c r="J30" s="135"/>
      <c r="K30" s="38">
        <v>0.03</v>
      </c>
      <c r="L30" s="38"/>
      <c r="M30" s="38">
        <v>0.01</v>
      </c>
      <c r="N30" s="38"/>
      <c r="O30" s="38">
        <v>3.6900000000000002E-2</v>
      </c>
      <c r="P30" s="38"/>
      <c r="Q30" s="38"/>
      <c r="R30" s="39"/>
      <c r="S30" s="40" t="s">
        <v>80</v>
      </c>
      <c r="T30" s="41">
        <v>7</v>
      </c>
      <c r="U30" s="42">
        <f t="shared" si="1"/>
        <v>343</v>
      </c>
    </row>
    <row r="31" spans="1:24" x14ac:dyDescent="0.3">
      <c r="A31" s="1">
        <v>14</v>
      </c>
      <c r="B31" s="131" t="s">
        <v>48</v>
      </c>
      <c r="C31" s="132"/>
      <c r="D31" s="35">
        <v>88</v>
      </c>
      <c r="E31" s="36" t="s">
        <v>42</v>
      </c>
      <c r="F31" s="37">
        <v>4.4999999999999998E-2</v>
      </c>
      <c r="G31" s="133"/>
      <c r="H31" s="134"/>
      <c r="I31" s="134"/>
      <c r="J31" s="135"/>
      <c r="K31" s="38"/>
      <c r="L31" s="38"/>
      <c r="M31" s="38"/>
      <c r="N31" s="38"/>
      <c r="O31" s="38"/>
      <c r="P31" s="38">
        <v>0.01</v>
      </c>
      <c r="Q31" s="38"/>
      <c r="R31" s="39"/>
      <c r="S31" s="40">
        <f t="shared" si="0"/>
        <v>5.5E-2</v>
      </c>
      <c r="T31" s="41">
        <v>4</v>
      </c>
      <c r="U31" s="42">
        <f t="shared" si="1"/>
        <v>352</v>
      </c>
    </row>
    <row r="32" spans="1:24" x14ac:dyDescent="0.3">
      <c r="A32" s="1">
        <v>15</v>
      </c>
      <c r="B32" s="131" t="s">
        <v>49</v>
      </c>
      <c r="C32" s="132"/>
      <c r="D32" s="35">
        <v>440</v>
      </c>
      <c r="E32" s="36" t="s">
        <v>37</v>
      </c>
      <c r="F32" s="37"/>
      <c r="G32" s="133"/>
      <c r="H32" s="134"/>
      <c r="I32" s="134"/>
      <c r="J32" s="135"/>
      <c r="K32" s="38"/>
      <c r="L32" s="38"/>
      <c r="M32" s="38"/>
      <c r="N32" s="38"/>
      <c r="O32" s="38"/>
      <c r="P32" s="38">
        <v>2.0000000000000001E-4</v>
      </c>
      <c r="Q32" s="38"/>
      <c r="R32" s="39"/>
      <c r="S32" s="77">
        <f t="shared" si="0"/>
        <v>2.0000000000000001E-4</v>
      </c>
      <c r="T32" s="65">
        <v>1.7999999999999999E-2</v>
      </c>
      <c r="U32" s="42">
        <f t="shared" si="1"/>
        <v>7.919999999999999</v>
      </c>
    </row>
    <row r="33" spans="1:21" x14ac:dyDescent="0.3">
      <c r="A33" s="1">
        <v>16</v>
      </c>
      <c r="B33" s="69" t="s">
        <v>72</v>
      </c>
      <c r="C33" s="70"/>
      <c r="D33" s="35">
        <v>56</v>
      </c>
      <c r="E33" s="67" t="s">
        <v>37</v>
      </c>
      <c r="F33" s="37"/>
      <c r="G33" s="71"/>
      <c r="H33" s="72"/>
      <c r="I33" s="72"/>
      <c r="J33" s="73"/>
      <c r="K33" s="38"/>
      <c r="L33" s="38"/>
      <c r="M33" s="38">
        <v>1.7500000000000002E-2</v>
      </c>
      <c r="N33" s="38"/>
      <c r="O33" s="38"/>
      <c r="P33" s="38"/>
      <c r="Q33" s="38"/>
      <c r="R33" s="74"/>
      <c r="S33" s="40" t="s">
        <v>81</v>
      </c>
      <c r="T33" s="41">
        <v>1.59</v>
      </c>
      <c r="U33" s="42">
        <f t="shared" si="1"/>
        <v>89.04</v>
      </c>
    </row>
    <row r="34" spans="1:21" x14ac:dyDescent="0.3">
      <c r="A34" s="1">
        <v>17</v>
      </c>
      <c r="B34" s="131" t="s">
        <v>50</v>
      </c>
      <c r="C34" s="132"/>
      <c r="D34" s="35">
        <v>861</v>
      </c>
      <c r="E34" s="36" t="s">
        <v>37</v>
      </c>
      <c r="F34" s="37"/>
      <c r="G34" s="133"/>
      <c r="H34" s="134"/>
      <c r="I34" s="134"/>
      <c r="J34" s="135"/>
      <c r="K34" s="38"/>
      <c r="L34" s="38"/>
      <c r="M34" s="38"/>
      <c r="N34" s="38"/>
      <c r="O34" s="38"/>
      <c r="P34" s="38">
        <v>1E-3</v>
      </c>
      <c r="Q34" s="38"/>
      <c r="R34" s="39"/>
      <c r="S34" s="40">
        <f t="shared" si="0"/>
        <v>1E-3</v>
      </c>
      <c r="T34" s="41">
        <v>0</v>
      </c>
      <c r="U34" s="42">
        <f t="shared" si="1"/>
        <v>0</v>
      </c>
    </row>
    <row r="35" spans="1:21" x14ac:dyDescent="0.3">
      <c r="A35" s="1">
        <v>18</v>
      </c>
      <c r="B35" s="147" t="s">
        <v>51</v>
      </c>
      <c r="C35" s="148"/>
      <c r="D35" s="45">
        <v>6.5</v>
      </c>
      <c r="E35" s="64" t="s">
        <v>69</v>
      </c>
      <c r="F35" s="46"/>
      <c r="G35" s="149"/>
      <c r="H35" s="150"/>
      <c r="I35" s="150"/>
      <c r="J35" s="151"/>
      <c r="K35" s="38"/>
      <c r="L35" s="38"/>
      <c r="M35" s="38">
        <v>6.0000000000000001E-3</v>
      </c>
      <c r="N35" s="38"/>
      <c r="O35" s="38"/>
      <c r="P35" s="38">
        <v>5.0000000000000001E-3</v>
      </c>
      <c r="Q35" s="38"/>
      <c r="R35" s="39"/>
      <c r="S35" s="40">
        <f t="shared" si="0"/>
        <v>1.0999999999999999E-2</v>
      </c>
      <c r="T35" s="41">
        <v>17</v>
      </c>
      <c r="U35" s="42">
        <f t="shared" si="1"/>
        <v>110.5</v>
      </c>
    </row>
    <row r="36" spans="1:21" x14ac:dyDescent="0.3">
      <c r="A36" s="1">
        <v>19</v>
      </c>
      <c r="B36" s="147" t="s">
        <v>52</v>
      </c>
      <c r="C36" s="148"/>
      <c r="D36" s="45">
        <v>145</v>
      </c>
      <c r="E36" s="36" t="s">
        <v>37</v>
      </c>
      <c r="F36" s="46"/>
      <c r="G36" s="149"/>
      <c r="H36" s="150"/>
      <c r="I36" s="150"/>
      <c r="J36" s="151"/>
      <c r="K36" s="38"/>
      <c r="L36" s="38"/>
      <c r="M36" s="38"/>
      <c r="N36" s="38"/>
      <c r="O36" s="38"/>
      <c r="P36" s="38">
        <v>2E-3</v>
      </c>
      <c r="Q36" s="38"/>
      <c r="R36" s="39"/>
      <c r="S36" s="40">
        <f t="shared" si="0"/>
        <v>2E-3</v>
      </c>
      <c r="T36" s="41">
        <v>0.18</v>
      </c>
      <c r="U36" s="42">
        <f t="shared" si="1"/>
        <v>26.099999999999998</v>
      </c>
    </row>
    <row r="37" spans="1:21" x14ac:dyDescent="0.3">
      <c r="A37" s="1">
        <v>20</v>
      </c>
      <c r="B37" s="147" t="s">
        <v>29</v>
      </c>
      <c r="C37" s="148"/>
      <c r="D37" s="45">
        <v>770</v>
      </c>
      <c r="E37" s="36" t="s">
        <v>37</v>
      </c>
      <c r="F37" s="46"/>
      <c r="G37" s="149">
        <v>2.0000000000000001E-4</v>
      </c>
      <c r="H37" s="150"/>
      <c r="I37" s="150"/>
      <c r="J37" s="151"/>
      <c r="K37" s="38"/>
      <c r="L37" s="38"/>
      <c r="M37" s="38"/>
      <c r="N37" s="38"/>
      <c r="O37" s="38"/>
      <c r="P37" s="38"/>
      <c r="Q37" s="38">
        <v>2.0000000000000001E-4</v>
      </c>
      <c r="R37" s="39"/>
      <c r="S37" s="47">
        <f>SUM(F37:R37)</f>
        <v>4.0000000000000002E-4</v>
      </c>
      <c r="T37" s="65">
        <v>3.5999999999999997E-2</v>
      </c>
      <c r="U37" s="42">
        <f t="shared" si="1"/>
        <v>27.72</v>
      </c>
    </row>
    <row r="38" spans="1:21" x14ac:dyDescent="0.3">
      <c r="A38" s="1">
        <v>21</v>
      </c>
      <c r="B38" s="147" t="s">
        <v>28</v>
      </c>
      <c r="C38" s="148"/>
      <c r="D38" s="48">
        <v>63</v>
      </c>
      <c r="E38" s="49" t="s">
        <v>37</v>
      </c>
      <c r="F38" s="50">
        <v>2.5000000000000001E-2</v>
      </c>
      <c r="G38" s="149"/>
      <c r="H38" s="150"/>
      <c r="I38" s="150"/>
      <c r="J38" s="151"/>
      <c r="K38" s="51"/>
      <c r="L38" s="51"/>
      <c r="M38" s="51"/>
      <c r="N38" s="51"/>
      <c r="O38" s="51"/>
      <c r="P38" s="51"/>
      <c r="Q38" s="51"/>
      <c r="R38" s="52"/>
      <c r="S38" s="47">
        <f>SUM(F38:R38)</f>
        <v>2.5000000000000001E-2</v>
      </c>
      <c r="T38" s="41">
        <v>2.2799999999999998</v>
      </c>
      <c r="U38" s="42">
        <f>SUM(T38)*D38</f>
        <v>143.63999999999999</v>
      </c>
    </row>
    <row r="39" spans="1:21" ht="19.5" thickBot="1" x14ac:dyDescent="0.35">
      <c r="A39" s="1">
        <v>22</v>
      </c>
      <c r="B39" s="152" t="s">
        <v>33</v>
      </c>
      <c r="C39" s="153"/>
      <c r="D39" s="53">
        <v>18</v>
      </c>
      <c r="E39" s="22" t="s">
        <v>37</v>
      </c>
      <c r="F39" s="54"/>
      <c r="G39" s="154"/>
      <c r="H39" s="155"/>
      <c r="I39" s="155"/>
      <c r="J39" s="156"/>
      <c r="K39" s="55"/>
      <c r="L39" s="55"/>
      <c r="M39" s="55"/>
      <c r="N39" s="55"/>
      <c r="O39" s="55"/>
      <c r="P39" s="55"/>
      <c r="Q39" s="55"/>
      <c r="R39" s="85">
        <v>4.0000000000000001E-3</v>
      </c>
      <c r="S39" s="56">
        <f t="shared" si="0"/>
        <v>4.0000000000000001E-3</v>
      </c>
      <c r="T39" s="41">
        <v>0.36</v>
      </c>
      <c r="U39" s="42">
        <f t="shared" si="1"/>
        <v>6.4799999999999995</v>
      </c>
    </row>
    <row r="40" spans="1:21" ht="18.75" customHeight="1" thickBot="1" x14ac:dyDescent="0.3">
      <c r="B40" s="57"/>
      <c r="C40" s="5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 t="s">
        <v>53</v>
      </c>
      <c r="S40" s="157">
        <f>U18+U19+U20+U21+U22+U23+U24+U25+U26+U27+U28+U29+U30+U31+U32+U33+U34+U35+U36+U37+U38+U39</f>
        <v>5451.2400000000007</v>
      </c>
      <c r="T40" s="111"/>
      <c r="U40" s="112"/>
    </row>
    <row r="41" spans="1:21" x14ac:dyDescent="0.25">
      <c r="B41" s="57"/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</row>
    <row r="42" spans="1:21" ht="15" customHeight="1" x14ac:dyDescent="0.25">
      <c r="B42" s="87" t="s">
        <v>54</v>
      </c>
      <c r="C42" s="87"/>
      <c r="D42" s="87" t="s">
        <v>55</v>
      </c>
      <c r="E42" s="87"/>
      <c r="F42" s="87"/>
      <c r="G42" s="87" t="s">
        <v>56</v>
      </c>
      <c r="H42" s="87"/>
      <c r="I42" s="87"/>
      <c r="J42" s="87"/>
      <c r="K42" s="87"/>
      <c r="O42" s="1" t="s">
        <v>57</v>
      </c>
      <c r="P42" s="87" t="s">
        <v>5</v>
      </c>
      <c r="Q42" s="87"/>
      <c r="R42" s="87" t="s">
        <v>68</v>
      </c>
      <c r="S42" s="87"/>
    </row>
    <row r="44" spans="1:21" x14ac:dyDescent="0.3">
      <c r="B44" s="158" t="s">
        <v>58</v>
      </c>
      <c r="C44" s="158"/>
      <c r="D44" s="87" t="s">
        <v>55</v>
      </c>
      <c r="E44" s="87"/>
      <c r="F44" s="87"/>
      <c r="G44" s="87" t="s">
        <v>59</v>
      </c>
      <c r="H44" s="87"/>
      <c r="I44" s="87"/>
      <c r="J44" s="87"/>
      <c r="K44" s="87"/>
      <c r="O44" s="60" t="s">
        <v>60</v>
      </c>
      <c r="P44" s="87" t="s">
        <v>5</v>
      </c>
      <c r="Q44" s="87"/>
      <c r="R44" s="87" t="s">
        <v>61</v>
      </c>
      <c r="S44" s="87"/>
    </row>
  </sheetData>
  <sheetProtection formatCells="0"/>
  <protectedRanges>
    <protectedRange sqref="B38:R39 B30:R32 B33:R37 B18:R18 B19:R29" name="Диапазон4"/>
    <protectedRange sqref="O9" name="Диапазон3"/>
    <protectedRange sqref="B4" name="Диапазон2"/>
    <protectedRange sqref="N1" name="Диапазон1"/>
  </protectedRanges>
  <mergeCells count="92">
    <mergeCell ref="B44:C44"/>
    <mergeCell ref="D44:F44"/>
    <mergeCell ref="G44:K44"/>
    <mergeCell ref="P44:Q44"/>
    <mergeCell ref="R44:S44"/>
    <mergeCell ref="B38:C38"/>
    <mergeCell ref="G38:J38"/>
    <mergeCell ref="B39:C39"/>
    <mergeCell ref="G39:J39"/>
    <mergeCell ref="S40:U40"/>
    <mergeCell ref="B42:C42"/>
    <mergeCell ref="D42:F42"/>
    <mergeCell ref="G42:K42"/>
    <mergeCell ref="P42:Q42"/>
    <mergeCell ref="R42:S42"/>
    <mergeCell ref="B35:C35"/>
    <mergeCell ref="G35:J35"/>
    <mergeCell ref="B36:C36"/>
    <mergeCell ref="G36:J36"/>
    <mergeCell ref="B37:C37"/>
    <mergeCell ref="G37:J37"/>
    <mergeCell ref="B31:C31"/>
    <mergeCell ref="G31:J31"/>
    <mergeCell ref="B32:C32"/>
    <mergeCell ref="G32:J32"/>
    <mergeCell ref="B34:C34"/>
    <mergeCell ref="G34:J34"/>
    <mergeCell ref="B27:C27"/>
    <mergeCell ref="G27:J27"/>
    <mergeCell ref="B28:C28"/>
    <mergeCell ref="G28:J28"/>
    <mergeCell ref="B30:C30"/>
    <mergeCell ref="G30:J30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I13"/>
    <mergeCell ref="J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2025-05-07T06:47:04Z</cp:lastPrinted>
  <dcterms:created xsi:type="dcterms:W3CDTF">2023-12-01T12:46:47Z</dcterms:created>
  <dcterms:modified xsi:type="dcterms:W3CDTF">2025-05-12T07:06:13Z</dcterms:modified>
</cp:coreProperties>
</file>