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U23" i="1" l="1"/>
  <c r="S33" i="1" l="1"/>
  <c r="U26" i="1" l="1"/>
  <c r="U25" i="1" l="1"/>
  <c r="U37" i="1"/>
  <c r="U36" i="1"/>
  <c r="S36" i="1"/>
  <c r="U35" i="1"/>
  <c r="S35" i="1"/>
  <c r="U34" i="1"/>
  <c r="S34" i="1"/>
  <c r="U33" i="1"/>
  <c r="U32" i="1"/>
  <c r="S32" i="1"/>
  <c r="U31" i="1"/>
  <c r="S31" i="1"/>
  <c r="U30" i="1"/>
  <c r="S30" i="1"/>
  <c r="U29" i="1"/>
  <c r="S29" i="1"/>
  <c r="U28" i="1"/>
  <c r="S28" i="1"/>
  <c r="U27" i="1"/>
  <c r="S27" i="1"/>
  <c r="U24" i="1"/>
  <c r="S24" i="1"/>
  <c r="S23" i="1"/>
  <c r="U22" i="1"/>
  <c r="S22" i="1"/>
  <c r="U21" i="1"/>
  <c r="S21" i="1"/>
  <c r="U20" i="1"/>
  <c r="S20" i="1"/>
  <c r="U19" i="1"/>
  <c r="S19" i="1"/>
  <c r="U18" i="1"/>
  <c r="S18" i="1"/>
  <c r="R16" i="1"/>
  <c r="Q16" i="1"/>
  <c r="P16" i="1"/>
  <c r="O16" i="1"/>
  <c r="N16" i="1"/>
  <c r="M16" i="1"/>
  <c r="L16" i="1"/>
  <c r="K16" i="1"/>
  <c r="G16" i="1"/>
  <c r="F16" i="1"/>
  <c r="K9" i="1"/>
  <c r="S38" i="1" l="1"/>
  <c r="M9" i="1" s="1"/>
  <c r="N10" i="1" s="1"/>
</calcChain>
</file>

<file path=xl/sharedStrings.xml><?xml version="1.0" encoding="utf-8"?>
<sst xmlns="http://schemas.openxmlformats.org/spreadsheetml/2006/main" count="106" uniqueCount="83">
  <si>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</si>
  <si>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</si>
  <si>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</si>
  <si>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</si>
  <si>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</si>
  <si>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</si>
  <si>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</si>
  <si>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</si>
  <si>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</si>
  <si>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</si>
  <si>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</si>
  <si>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</si>
  <si>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</si>
  <si>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</si>
  <si>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</si>
  <si>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</si>
  <si>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</si>
  <si>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</si>
  <si>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</si>
  <si>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</si>
  <si>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</si>
  <si>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</si>
  <si>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</si>
  <si>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</si>
  <si>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</si>
  <si>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</si>
  <si>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</si>
  <si>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</si>
  <si>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</si>
  <si>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</si>
  <si>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</si>
  <si>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</si>
  <si>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</si>
  <si>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</si>
  <si>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</si>
  <si>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</si>
  <si>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</si>
  <si>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Лук</t>
  </si>
  <si>
    <t>Томат</t>
  </si>
  <si>
    <t>Сметана</t>
  </si>
  <si>
    <t>Масло раст</t>
  </si>
  <si>
    <t>л</t>
  </si>
  <si>
    <t>Морковь</t>
  </si>
  <si>
    <t>Мука</t>
  </si>
  <si>
    <t>Сахар</t>
  </si>
  <si>
    <t>Молоко</t>
  </si>
  <si>
    <t>Яйцо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</si>
  <si>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</si>
  <si>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</si>
  <si>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</si>
  <si>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</si>
  <si>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</si>
  <si>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</si>
  <si>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</si>
  <si>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</si>
  <si>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</si>
  <si>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</si>
  <si>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</si>
  <si>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 xml:space="preserve">Чай </t>
  </si>
  <si>
    <t>Дрожжи</t>
  </si>
  <si>
    <t xml:space="preserve">директор   </t>
  </si>
  <si>
    <t>Кудаева Л.Л.</t>
  </si>
  <si>
    <t xml:space="preserve">Меню-требование на выдачу продуктов питания  </t>
  </si>
  <si>
    <t>вторник</t>
  </si>
  <si>
    <t>Бутерброд с маслом</t>
  </si>
  <si>
    <t>Суп гороховый со сметаной</t>
  </si>
  <si>
    <t>Компот из сухофруктов</t>
  </si>
  <si>
    <t>Булочка</t>
  </si>
  <si>
    <t>Горох</t>
  </si>
  <si>
    <t>Сухофрукты</t>
  </si>
  <si>
    <t>75\75</t>
  </si>
  <si>
    <t>2 неделя</t>
  </si>
  <si>
    <t>шт</t>
  </si>
  <si>
    <t xml:space="preserve">   </t>
  </si>
  <si>
    <t>Котлеты куриные с отварными макаронами</t>
  </si>
  <si>
    <t>Филе</t>
  </si>
  <si>
    <t>Макароны</t>
  </si>
  <si>
    <t>слив.</t>
  </si>
  <si>
    <t>Масло</t>
  </si>
  <si>
    <t>0,06</t>
  </si>
  <si>
    <t>27.05.2025г</t>
  </si>
  <si>
    <t>0,0064</t>
  </si>
  <si>
    <t>0,00059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</si>
</sst>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/>
    </xf>
    <xf numFmtId="0" fontId="1" fillId="0" borderId="3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2"/>
  <sheetViews>
    <sheetView tabSelected="1" topLeftCell="A16" zoomScale="80" zoomScaleNormal="80" workbookViewId="0">
      <selection activeCell="D29" sqref="D29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3.85546875" style="1" customWidth="1"/>
    <col min="11" max="11" width="12.85546875" style="1" customWidth="1"/>
    <col min="12" max="12" width="13.7109375" style="1" customWidth="1"/>
    <col min="13" max="13" width="15.140625" style="1" customWidth="1"/>
    <col min="14" max="14" width="16.14062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138" t="s">
        <v>62</v>
      </c>
      <c r="H1" s="138"/>
      <c r="I1" s="138"/>
      <c r="J1" s="138"/>
      <c r="K1" s="138"/>
      <c r="L1" s="138"/>
      <c r="M1" s="138"/>
      <c r="N1" s="65">
        <v>14</v>
      </c>
    </row>
    <row r="2" spans="2:21" ht="15" customHeight="1" x14ac:dyDescent="0.3">
      <c r="B2" s="1" t="s">
        <v>60</v>
      </c>
      <c r="C2" s="74" t="s">
        <v>1</v>
      </c>
      <c r="D2" s="74"/>
      <c r="E2" s="139" t="s">
        <v>57</v>
      </c>
      <c r="F2" s="139"/>
      <c r="G2" s="138" t="s">
        <v>2</v>
      </c>
      <c r="H2" s="138"/>
      <c r="I2" s="138"/>
      <c r="J2" s="138"/>
      <c r="K2" s="74" t="s">
        <v>3</v>
      </c>
      <c r="L2" s="74"/>
      <c r="M2" s="74"/>
      <c r="O2" s="74" t="s">
        <v>4</v>
      </c>
      <c r="P2" s="74"/>
      <c r="Q2" s="74" t="s">
        <v>5</v>
      </c>
      <c r="R2" s="74"/>
      <c r="S2" s="128" t="s">
        <v>6</v>
      </c>
      <c r="T2" s="128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80</v>
      </c>
      <c r="G4" s="2"/>
      <c r="H4" s="5"/>
      <c r="I4" s="2"/>
      <c r="J4" s="5"/>
      <c r="K4" s="57" t="s">
        <v>71</v>
      </c>
      <c r="L4" s="1" t="s">
        <v>63</v>
      </c>
      <c r="R4" s="74" t="s">
        <v>7</v>
      </c>
      <c r="S4" s="74"/>
    </row>
    <row r="5" spans="2:21" ht="15" customHeight="1" x14ac:dyDescent="0.25">
      <c r="B5" s="129" t="s">
        <v>8</v>
      </c>
      <c r="C5" s="89"/>
      <c r="D5" s="115" t="s">
        <v>9</v>
      </c>
      <c r="E5" s="116"/>
      <c r="F5" s="115" t="s">
        <v>10</v>
      </c>
      <c r="G5" s="134"/>
      <c r="H5" s="134"/>
      <c r="I5" s="134"/>
      <c r="J5" s="134"/>
      <c r="K5" s="115" t="s">
        <v>11</v>
      </c>
      <c r="L5" s="116"/>
      <c r="M5" s="134" t="s">
        <v>12</v>
      </c>
      <c r="N5" s="116"/>
      <c r="O5" s="115" t="s">
        <v>13</v>
      </c>
      <c r="P5" s="116"/>
      <c r="R5" s="137" t="s">
        <v>14</v>
      </c>
      <c r="S5" s="137"/>
    </row>
    <row r="6" spans="2:21" x14ac:dyDescent="0.25">
      <c r="B6" s="130"/>
      <c r="C6" s="131"/>
      <c r="D6" s="117"/>
      <c r="E6" s="118"/>
      <c r="F6" s="117"/>
      <c r="G6" s="135"/>
      <c r="H6" s="135"/>
      <c r="I6" s="135"/>
      <c r="J6" s="135"/>
      <c r="K6" s="117"/>
      <c r="L6" s="118"/>
      <c r="M6" s="135"/>
      <c r="N6" s="118"/>
      <c r="O6" s="117"/>
      <c r="P6" s="118"/>
      <c r="R6" s="137">
        <v>504202</v>
      </c>
      <c r="S6" s="137"/>
    </row>
    <row r="7" spans="2:21" ht="19.5" customHeight="1" thickBot="1" x14ac:dyDescent="0.3">
      <c r="B7" s="132"/>
      <c r="C7" s="133"/>
      <c r="D7" s="117"/>
      <c r="E7" s="118"/>
      <c r="F7" s="117"/>
      <c r="G7" s="135"/>
      <c r="H7" s="135"/>
      <c r="I7" s="135"/>
      <c r="J7" s="135"/>
      <c r="K7" s="117"/>
      <c r="L7" s="118"/>
      <c r="M7" s="135"/>
      <c r="N7" s="118"/>
      <c r="O7" s="117"/>
      <c r="P7" s="118"/>
    </row>
    <row r="8" spans="2:21" ht="63" customHeight="1" thickBot="1" x14ac:dyDescent="0.3">
      <c r="B8" s="7" t="s">
        <v>15</v>
      </c>
      <c r="C8" s="8" t="s">
        <v>16</v>
      </c>
      <c r="D8" s="119"/>
      <c r="E8" s="120"/>
      <c r="F8" s="119"/>
      <c r="G8" s="136"/>
      <c r="H8" s="136"/>
      <c r="I8" s="136"/>
      <c r="J8" s="136"/>
      <c r="K8" s="119"/>
      <c r="L8" s="120"/>
      <c r="M8" s="136"/>
      <c r="N8" s="120"/>
      <c r="O8" s="119"/>
      <c r="P8" s="120"/>
    </row>
    <row r="9" spans="2:21" ht="24" customHeight="1" thickBot="1" x14ac:dyDescent="0.3">
      <c r="B9" s="121"/>
      <c r="C9" s="122"/>
      <c r="D9" s="123">
        <v>60</v>
      </c>
      <c r="E9" s="124"/>
      <c r="F9" s="125">
        <v>121</v>
      </c>
      <c r="G9" s="126"/>
      <c r="H9" s="126"/>
      <c r="I9" s="126"/>
      <c r="J9" s="126"/>
      <c r="K9" s="127">
        <f>SUM(F9)*D9</f>
        <v>7260</v>
      </c>
      <c r="L9" s="81"/>
      <c r="M9" s="80">
        <f>SUM(S38)/O9</f>
        <v>58.897529411764708</v>
      </c>
      <c r="N9" s="81"/>
      <c r="O9" s="113">
        <v>85</v>
      </c>
      <c r="P9" s="114"/>
    </row>
    <row r="10" spans="2:21" ht="24.75" customHeight="1" thickBot="1" x14ac:dyDescent="0.3">
      <c r="B10" s="2"/>
      <c r="C10" s="2"/>
      <c r="D10" s="109" t="s">
        <v>17</v>
      </c>
      <c r="E10" s="110"/>
      <c r="F10" s="110"/>
      <c r="G10" s="110"/>
      <c r="H10" s="110"/>
      <c r="I10" s="110"/>
      <c r="J10" s="110"/>
      <c r="K10" s="110"/>
      <c r="L10" s="110"/>
      <c r="M10" s="111"/>
      <c r="N10" s="80">
        <f>M9*O9</f>
        <v>5006.29</v>
      </c>
      <c r="O10" s="80"/>
      <c r="P10" s="81"/>
    </row>
    <row r="11" spans="2:21" ht="19.5" thickBot="1" x14ac:dyDescent="0.3"/>
    <row r="12" spans="2:21" ht="21" customHeight="1" thickBot="1" x14ac:dyDescent="0.3">
      <c r="B12" s="115" t="s">
        <v>18</v>
      </c>
      <c r="C12" s="116"/>
      <c r="D12" s="116" t="s">
        <v>19</v>
      </c>
      <c r="E12" s="103" t="s">
        <v>20</v>
      </c>
      <c r="F12" s="109" t="s">
        <v>21</v>
      </c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1"/>
      <c r="S12" s="100" t="s">
        <v>22</v>
      </c>
      <c r="T12" s="103" t="s">
        <v>23</v>
      </c>
      <c r="U12" s="106" t="s">
        <v>24</v>
      </c>
    </row>
    <row r="13" spans="2:21" ht="17.25" customHeight="1" thickBot="1" x14ac:dyDescent="0.3">
      <c r="B13" s="117"/>
      <c r="C13" s="118"/>
      <c r="D13" s="118"/>
      <c r="E13" s="104"/>
      <c r="F13" s="109" t="s">
        <v>25</v>
      </c>
      <c r="G13" s="110"/>
      <c r="H13" s="110"/>
      <c r="I13" s="110"/>
      <c r="J13" s="110"/>
      <c r="K13" s="110"/>
      <c r="L13" s="109" t="s">
        <v>26</v>
      </c>
      <c r="M13" s="110"/>
      <c r="N13" s="110"/>
      <c r="O13" s="111"/>
      <c r="P13" s="109" t="s">
        <v>27</v>
      </c>
      <c r="Q13" s="110"/>
      <c r="R13" s="111"/>
      <c r="S13" s="101"/>
      <c r="T13" s="104"/>
      <c r="U13" s="107"/>
    </row>
    <row r="14" spans="2:21" ht="110.25" customHeight="1" thickBot="1" x14ac:dyDescent="0.3">
      <c r="B14" s="117"/>
      <c r="C14" s="118"/>
      <c r="D14" s="118"/>
      <c r="E14" s="104"/>
      <c r="F14" s="9" t="s">
        <v>28</v>
      </c>
      <c r="G14" s="112" t="s">
        <v>58</v>
      </c>
      <c r="H14" s="112"/>
      <c r="I14" s="112"/>
      <c r="J14" s="112"/>
      <c r="K14" s="60" t="s">
        <v>64</v>
      </c>
      <c r="L14" s="60" t="s">
        <v>65</v>
      </c>
      <c r="M14" s="67" t="s">
        <v>74</v>
      </c>
      <c r="N14" s="60" t="s">
        <v>66</v>
      </c>
      <c r="O14" s="10" t="s">
        <v>29</v>
      </c>
      <c r="P14" s="60" t="s">
        <v>67</v>
      </c>
      <c r="Q14" s="10" t="s">
        <v>30</v>
      </c>
      <c r="R14" s="11" t="s">
        <v>31</v>
      </c>
      <c r="S14" s="101"/>
      <c r="T14" s="104"/>
      <c r="U14" s="107"/>
    </row>
    <row r="15" spans="2:21" ht="15.75" customHeight="1" thickBot="1" x14ac:dyDescent="0.3">
      <c r="B15" s="119"/>
      <c r="C15" s="120"/>
      <c r="D15" s="120"/>
      <c r="E15" s="105"/>
      <c r="F15" s="12"/>
      <c r="G15" s="94"/>
      <c r="H15" s="94"/>
      <c r="I15" s="94"/>
      <c r="J15" s="94"/>
      <c r="K15" s="13"/>
      <c r="L15" s="13"/>
      <c r="M15" s="13"/>
      <c r="N15" s="13"/>
      <c r="O15" s="13"/>
      <c r="P15" s="13"/>
      <c r="Q15" s="13"/>
      <c r="R15" s="14"/>
      <c r="S15" s="102"/>
      <c r="T15" s="105"/>
      <c r="U15" s="108"/>
    </row>
    <row r="16" spans="2:21" x14ac:dyDescent="0.25">
      <c r="B16" s="87" t="s">
        <v>32</v>
      </c>
      <c r="C16" s="88"/>
      <c r="D16" s="15"/>
      <c r="E16" s="16"/>
      <c r="F16" s="17">
        <f>SUM(O9)</f>
        <v>85</v>
      </c>
      <c r="G16" s="89">
        <f>SUM(O9)</f>
        <v>85</v>
      </c>
      <c r="H16" s="90"/>
      <c r="I16" s="90"/>
      <c r="J16" s="91"/>
      <c r="K16" s="18">
        <f>SUM(O9)</f>
        <v>85</v>
      </c>
      <c r="L16" s="18">
        <f>SUM(O9)</f>
        <v>85</v>
      </c>
      <c r="M16" s="18">
        <f>SUM(O9)</f>
        <v>85</v>
      </c>
      <c r="N16" s="18">
        <f>SUM(O9)</f>
        <v>85</v>
      </c>
      <c r="O16" s="18">
        <f>SUM(O9)</f>
        <v>85</v>
      </c>
      <c r="P16" s="18">
        <f>SUM(O9)</f>
        <v>85</v>
      </c>
      <c r="Q16" s="18">
        <f>SUM(O9)</f>
        <v>85</v>
      </c>
      <c r="R16" s="19">
        <f>SUM(O9)</f>
        <v>85</v>
      </c>
      <c r="S16" s="20"/>
      <c r="T16" s="16"/>
      <c r="U16" s="21"/>
    </row>
    <row r="17" spans="1:21" ht="19.5" thickBot="1" x14ac:dyDescent="0.3">
      <c r="B17" s="92" t="s">
        <v>33</v>
      </c>
      <c r="C17" s="93"/>
      <c r="D17" s="22"/>
      <c r="E17" s="23" t="s">
        <v>34</v>
      </c>
      <c r="F17" s="12">
        <v>200</v>
      </c>
      <c r="G17" s="94">
        <v>200</v>
      </c>
      <c r="H17" s="94"/>
      <c r="I17" s="94"/>
      <c r="J17" s="94"/>
      <c r="K17" s="13">
        <v>35</v>
      </c>
      <c r="L17" s="13">
        <v>200</v>
      </c>
      <c r="M17" s="58" t="s">
        <v>70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1" x14ac:dyDescent="0.3">
      <c r="A18" s="1">
        <v>1</v>
      </c>
      <c r="B18" s="95" t="s">
        <v>35</v>
      </c>
      <c r="C18" s="96"/>
      <c r="D18" s="28">
        <v>85</v>
      </c>
      <c r="E18" s="29" t="s">
        <v>36</v>
      </c>
      <c r="F18" s="30"/>
      <c r="G18" s="97"/>
      <c r="H18" s="98"/>
      <c r="I18" s="98"/>
      <c r="J18" s="99"/>
      <c r="K18" s="31"/>
      <c r="L18" s="31">
        <v>5.5E-2</v>
      </c>
      <c r="M18" s="31"/>
      <c r="N18" s="31"/>
      <c r="O18" s="31"/>
      <c r="P18" s="31"/>
      <c r="Q18" s="31"/>
      <c r="R18" s="32"/>
      <c r="S18" s="33">
        <f>SUM(F18:R18)</f>
        <v>5.5E-2</v>
      </c>
      <c r="T18" s="34">
        <v>4.68</v>
      </c>
      <c r="U18" s="35">
        <f t="shared" ref="U18:U37" si="0">SUM(T18)*D18</f>
        <v>397.79999999999995</v>
      </c>
    </row>
    <row r="19" spans="1:21" x14ac:dyDescent="0.3">
      <c r="A19" s="1">
        <v>3</v>
      </c>
      <c r="B19" s="82" t="s">
        <v>68</v>
      </c>
      <c r="C19" s="83"/>
      <c r="D19" s="36">
        <v>55</v>
      </c>
      <c r="E19" s="37" t="s">
        <v>36</v>
      </c>
      <c r="F19" s="38"/>
      <c r="G19" s="84"/>
      <c r="H19" s="85"/>
      <c r="I19" s="85"/>
      <c r="J19" s="86"/>
      <c r="K19" s="39"/>
      <c r="L19" s="39">
        <v>0.03</v>
      </c>
      <c r="M19" s="39"/>
      <c r="N19" s="39"/>
      <c r="O19" s="39"/>
      <c r="P19" s="39"/>
      <c r="Q19" s="39"/>
      <c r="R19" s="40"/>
      <c r="S19" s="41">
        <f>SUM(F19:R19)</f>
        <v>0.03</v>
      </c>
      <c r="T19" s="42">
        <v>2.5499999999999998</v>
      </c>
      <c r="U19" s="43">
        <f t="shared" si="0"/>
        <v>140.25</v>
      </c>
    </row>
    <row r="20" spans="1:21" x14ac:dyDescent="0.3">
      <c r="A20" s="1">
        <v>4</v>
      </c>
      <c r="B20" s="82" t="s">
        <v>37</v>
      </c>
      <c r="C20" s="83"/>
      <c r="D20" s="36">
        <v>80</v>
      </c>
      <c r="E20" s="37" t="s">
        <v>36</v>
      </c>
      <c r="F20" s="38"/>
      <c r="G20" s="84"/>
      <c r="H20" s="85"/>
      <c r="I20" s="85"/>
      <c r="J20" s="86"/>
      <c r="K20" s="39"/>
      <c r="L20" s="39">
        <v>4.0000000000000001E-3</v>
      </c>
      <c r="M20" s="39">
        <v>5.0000000000000001E-3</v>
      </c>
      <c r="N20" s="39"/>
      <c r="O20" s="39"/>
      <c r="P20" s="39"/>
      <c r="Q20" s="39"/>
      <c r="R20" s="40"/>
      <c r="S20" s="41">
        <f t="shared" ref="S20:S36" si="1">SUM(F20:R20)</f>
        <v>9.0000000000000011E-3</v>
      </c>
      <c r="T20" s="42">
        <v>0.77</v>
      </c>
      <c r="U20" s="43">
        <f t="shared" si="0"/>
        <v>61.6</v>
      </c>
    </row>
    <row r="21" spans="1:21" x14ac:dyDescent="0.3">
      <c r="A21" s="1">
        <v>5</v>
      </c>
      <c r="B21" s="82" t="s">
        <v>38</v>
      </c>
      <c r="C21" s="83"/>
      <c r="D21" s="36">
        <v>357</v>
      </c>
      <c r="E21" s="61" t="s">
        <v>36</v>
      </c>
      <c r="F21" s="38"/>
      <c r="G21" s="84"/>
      <c r="H21" s="85"/>
      <c r="I21" s="85"/>
      <c r="J21" s="86"/>
      <c r="K21" s="39"/>
      <c r="L21" s="39">
        <v>3.0000000000000001E-3</v>
      </c>
      <c r="M21" s="39">
        <v>2.9999999999999997E-4</v>
      </c>
      <c r="N21" s="39"/>
      <c r="O21" s="39"/>
      <c r="P21" s="39"/>
      <c r="Q21" s="39"/>
      <c r="R21" s="40"/>
      <c r="S21" s="41">
        <f t="shared" si="1"/>
        <v>3.3E-3</v>
      </c>
      <c r="T21" s="42">
        <v>0.28000000000000003</v>
      </c>
      <c r="U21" s="43">
        <f t="shared" si="0"/>
        <v>99.960000000000008</v>
      </c>
    </row>
    <row r="22" spans="1:21" x14ac:dyDescent="0.3">
      <c r="A22" s="1">
        <v>6</v>
      </c>
      <c r="B22" s="82" t="s">
        <v>39</v>
      </c>
      <c r="C22" s="83"/>
      <c r="D22" s="36">
        <v>278</v>
      </c>
      <c r="E22" s="37" t="s">
        <v>36</v>
      </c>
      <c r="F22" s="38"/>
      <c r="G22" s="84"/>
      <c r="H22" s="85"/>
      <c r="I22" s="85"/>
      <c r="J22" s="86"/>
      <c r="K22" s="39"/>
      <c r="L22" s="39">
        <v>3.0000000000000001E-3</v>
      </c>
      <c r="M22" s="39"/>
      <c r="N22" s="39"/>
      <c r="O22" s="39"/>
      <c r="P22" s="39"/>
      <c r="Q22" s="39"/>
      <c r="R22" s="40"/>
      <c r="S22" s="41">
        <f t="shared" si="1"/>
        <v>3.0000000000000001E-3</v>
      </c>
      <c r="T22" s="42">
        <v>0.26</v>
      </c>
      <c r="U22" s="43">
        <f t="shared" si="0"/>
        <v>72.28</v>
      </c>
    </row>
    <row r="23" spans="1:21" x14ac:dyDescent="0.3">
      <c r="A23" s="1">
        <v>7</v>
      </c>
      <c r="B23" s="82" t="s">
        <v>40</v>
      </c>
      <c r="C23" s="83"/>
      <c r="D23" s="36">
        <v>156</v>
      </c>
      <c r="E23" s="64" t="s">
        <v>36</v>
      </c>
      <c r="F23" s="38"/>
      <c r="G23" s="84"/>
      <c r="H23" s="85"/>
      <c r="I23" s="85"/>
      <c r="J23" s="86"/>
      <c r="K23" s="39"/>
      <c r="L23" s="39">
        <v>2E-3</v>
      </c>
      <c r="M23" s="39">
        <v>3.0000000000000001E-3</v>
      </c>
      <c r="N23" s="39"/>
      <c r="O23" s="39"/>
      <c r="P23" s="39">
        <v>1E-3</v>
      </c>
      <c r="Q23" s="39"/>
      <c r="R23" s="40"/>
      <c r="S23" s="41">
        <f t="shared" si="1"/>
        <v>6.0000000000000001E-3</v>
      </c>
      <c r="T23" s="42">
        <v>0.51</v>
      </c>
      <c r="U23" s="43">
        <f t="shared" si="0"/>
        <v>79.56</v>
      </c>
    </row>
    <row r="24" spans="1:21" x14ac:dyDescent="0.3">
      <c r="A24" s="1">
        <v>8</v>
      </c>
      <c r="B24" s="82" t="s">
        <v>42</v>
      </c>
      <c r="C24" s="83"/>
      <c r="D24" s="36">
        <v>40</v>
      </c>
      <c r="E24" s="37" t="s">
        <v>36</v>
      </c>
      <c r="F24" s="38"/>
      <c r="G24" s="84"/>
      <c r="H24" s="85"/>
      <c r="I24" s="85"/>
      <c r="J24" s="86"/>
      <c r="K24" s="39"/>
      <c r="L24" s="39">
        <v>4.0000000000000001E-3</v>
      </c>
      <c r="M24" s="39">
        <v>3.0000000000000001E-3</v>
      </c>
      <c r="N24" s="39"/>
      <c r="O24" s="39"/>
      <c r="P24" s="39"/>
      <c r="Q24" s="39"/>
      <c r="R24" s="40"/>
      <c r="S24" s="41">
        <f>SUM(F24:R24)</f>
        <v>7.0000000000000001E-3</v>
      </c>
      <c r="T24" s="42">
        <v>0.6</v>
      </c>
      <c r="U24" s="43">
        <f t="shared" si="0"/>
        <v>24</v>
      </c>
    </row>
    <row r="25" spans="1:21" x14ac:dyDescent="0.3">
      <c r="A25" s="1">
        <v>9</v>
      </c>
      <c r="B25" s="66" t="s">
        <v>75</v>
      </c>
      <c r="C25" s="52"/>
      <c r="D25" s="36">
        <v>420</v>
      </c>
      <c r="E25" s="51" t="s">
        <v>36</v>
      </c>
      <c r="F25" s="38"/>
      <c r="G25" s="53"/>
      <c r="H25" s="54"/>
      <c r="I25" s="54"/>
      <c r="J25" s="55"/>
      <c r="K25" s="39"/>
      <c r="L25" s="39"/>
      <c r="M25" s="39">
        <v>0.06</v>
      </c>
      <c r="N25" s="39"/>
      <c r="O25" s="39"/>
      <c r="P25" s="39"/>
      <c r="Q25" s="39"/>
      <c r="R25" s="56"/>
      <c r="S25" s="41" t="s">
        <v>79</v>
      </c>
      <c r="T25" s="42">
        <v>5.0999999999999996</v>
      </c>
      <c r="U25" s="43">
        <f t="shared" si="0"/>
        <v>2142</v>
      </c>
    </row>
    <row r="26" spans="1:21" x14ac:dyDescent="0.3">
      <c r="A26" s="1">
        <v>10</v>
      </c>
      <c r="B26" s="68" t="s">
        <v>78</v>
      </c>
      <c r="C26" s="69" t="s">
        <v>77</v>
      </c>
      <c r="D26" s="28">
        <v>861</v>
      </c>
      <c r="E26" s="29" t="s">
        <v>36</v>
      </c>
      <c r="F26" s="30"/>
      <c r="G26" s="70"/>
      <c r="H26" s="71"/>
      <c r="I26" s="71"/>
      <c r="J26" s="72"/>
      <c r="K26" s="31">
        <v>5.0000000000000001E-3</v>
      </c>
      <c r="L26" s="31"/>
      <c r="M26" s="31"/>
      <c r="N26" s="31"/>
      <c r="O26" s="31"/>
      <c r="P26" s="31">
        <v>1.4E-3</v>
      </c>
      <c r="Q26" s="31"/>
      <c r="R26" s="32"/>
      <c r="S26" s="41" t="s">
        <v>81</v>
      </c>
      <c r="T26" s="34">
        <v>0.54</v>
      </c>
      <c r="U26" s="35">
        <f t="shared" si="0"/>
        <v>464.94000000000005</v>
      </c>
    </row>
    <row r="27" spans="1:21" ht="15.75" customHeight="1" x14ac:dyDescent="0.3">
      <c r="A27" s="1">
        <v>11</v>
      </c>
      <c r="B27" s="82" t="s">
        <v>43</v>
      </c>
      <c r="C27" s="83"/>
      <c r="D27" s="36">
        <v>34</v>
      </c>
      <c r="E27" s="37" t="s">
        <v>36</v>
      </c>
      <c r="F27" s="38"/>
      <c r="G27" s="84"/>
      <c r="H27" s="85"/>
      <c r="I27" s="85"/>
      <c r="J27" s="86"/>
      <c r="K27" s="39"/>
      <c r="L27" s="39"/>
      <c r="M27" s="39">
        <v>5.0000000000000001E-3</v>
      </c>
      <c r="N27" s="39"/>
      <c r="O27" s="39"/>
      <c r="P27" s="39">
        <v>0.03</v>
      </c>
      <c r="Q27" s="39"/>
      <c r="R27" s="40"/>
      <c r="S27" s="41">
        <f t="shared" si="1"/>
        <v>3.4999999999999996E-2</v>
      </c>
      <c r="T27" s="42">
        <v>2.98</v>
      </c>
      <c r="U27" s="43">
        <f t="shared" si="0"/>
        <v>101.32</v>
      </c>
    </row>
    <row r="28" spans="1:21" x14ac:dyDescent="0.3">
      <c r="A28" s="1">
        <v>12</v>
      </c>
      <c r="B28" s="82" t="s">
        <v>76</v>
      </c>
      <c r="C28" s="83"/>
      <c r="D28" s="44">
        <v>43</v>
      </c>
      <c r="E28" s="37" t="s">
        <v>36</v>
      </c>
      <c r="F28" s="45"/>
      <c r="G28" s="84"/>
      <c r="H28" s="85"/>
      <c r="I28" s="85"/>
      <c r="J28" s="86"/>
      <c r="K28" s="39"/>
      <c r="L28" s="39"/>
      <c r="M28" s="39">
        <v>0.03</v>
      </c>
      <c r="N28" s="39"/>
      <c r="O28" s="39"/>
      <c r="P28" s="39"/>
      <c r="Q28" s="39"/>
      <c r="R28" s="40"/>
      <c r="S28" s="41">
        <f t="shared" si="1"/>
        <v>0.03</v>
      </c>
      <c r="T28" s="42">
        <v>2.5499999999999998</v>
      </c>
      <c r="U28" s="43">
        <f t="shared" si="0"/>
        <v>109.64999999999999</v>
      </c>
    </row>
    <row r="29" spans="1:21" x14ac:dyDescent="0.3">
      <c r="A29" s="1">
        <v>13</v>
      </c>
      <c r="B29" s="82" t="s">
        <v>69</v>
      </c>
      <c r="C29" s="83"/>
      <c r="D29" s="36">
        <v>90</v>
      </c>
      <c r="E29" s="37" t="s">
        <v>36</v>
      </c>
      <c r="F29" s="38"/>
      <c r="G29" s="84"/>
      <c r="H29" s="85"/>
      <c r="I29" s="85"/>
      <c r="J29" s="86"/>
      <c r="K29" s="39"/>
      <c r="L29" s="39"/>
      <c r="M29" s="39"/>
      <c r="N29" s="39">
        <v>5.0000000000000001E-3</v>
      </c>
      <c r="O29" s="39"/>
      <c r="P29" s="39"/>
      <c r="Q29" s="39"/>
      <c r="R29" s="40"/>
      <c r="S29" s="41">
        <f t="shared" si="1"/>
        <v>5.0000000000000001E-3</v>
      </c>
      <c r="T29" s="42">
        <v>0.43</v>
      </c>
      <c r="U29" s="43">
        <f t="shared" si="0"/>
        <v>38.700000000000003</v>
      </c>
    </row>
    <row r="30" spans="1:21" x14ac:dyDescent="0.3">
      <c r="A30" s="1">
        <v>14</v>
      </c>
      <c r="B30" s="82" t="s">
        <v>44</v>
      </c>
      <c r="C30" s="83"/>
      <c r="D30" s="36">
        <v>73</v>
      </c>
      <c r="E30" s="37" t="s">
        <v>36</v>
      </c>
      <c r="F30" s="38"/>
      <c r="G30" s="84">
        <v>0.01</v>
      </c>
      <c r="H30" s="85"/>
      <c r="I30" s="85"/>
      <c r="J30" s="86"/>
      <c r="K30" s="39"/>
      <c r="L30" s="39"/>
      <c r="M30" s="39"/>
      <c r="N30" s="39">
        <v>0.01</v>
      </c>
      <c r="O30" s="39"/>
      <c r="P30" s="39">
        <v>3.0000000000000001E-3</v>
      </c>
      <c r="Q30" s="39">
        <v>0.01</v>
      </c>
      <c r="R30" s="40"/>
      <c r="S30" s="41">
        <f t="shared" si="1"/>
        <v>3.3000000000000002E-2</v>
      </c>
      <c r="T30" s="42">
        <v>2.81</v>
      </c>
      <c r="U30" s="43">
        <f t="shared" si="0"/>
        <v>205.13</v>
      </c>
    </row>
    <row r="31" spans="1:21" x14ac:dyDescent="0.3">
      <c r="A31" s="1">
        <v>15</v>
      </c>
      <c r="B31" s="82" t="s">
        <v>29</v>
      </c>
      <c r="C31" s="83"/>
      <c r="D31" s="36">
        <v>49</v>
      </c>
      <c r="E31" s="37" t="s">
        <v>36</v>
      </c>
      <c r="F31" s="38"/>
      <c r="G31" s="84"/>
      <c r="H31" s="85"/>
      <c r="I31" s="85"/>
      <c r="J31" s="86"/>
      <c r="K31" s="39">
        <v>0.03</v>
      </c>
      <c r="L31" s="39"/>
      <c r="M31" s="39">
        <v>0.01</v>
      </c>
      <c r="N31" s="39"/>
      <c r="O31" s="39">
        <v>5.0599999999999999E-2</v>
      </c>
      <c r="P31" s="39"/>
      <c r="Q31" s="39"/>
      <c r="R31" s="40"/>
      <c r="S31" s="41">
        <f t="shared" si="1"/>
        <v>9.06E-2</v>
      </c>
      <c r="T31" s="42">
        <v>7.7</v>
      </c>
      <c r="U31" s="43">
        <f t="shared" si="0"/>
        <v>377.3</v>
      </c>
    </row>
    <row r="32" spans="1:21" x14ac:dyDescent="0.3">
      <c r="A32" s="1">
        <v>16</v>
      </c>
      <c r="B32" s="82" t="s">
        <v>45</v>
      </c>
      <c r="C32" s="83"/>
      <c r="D32" s="36">
        <v>88</v>
      </c>
      <c r="E32" s="37" t="s">
        <v>41</v>
      </c>
      <c r="F32" s="38">
        <v>0.05</v>
      </c>
      <c r="G32" s="84"/>
      <c r="H32" s="85"/>
      <c r="I32" s="85"/>
      <c r="J32" s="86"/>
      <c r="K32" s="39"/>
      <c r="L32" s="39"/>
      <c r="M32" s="39"/>
      <c r="N32" s="39"/>
      <c r="O32" s="39"/>
      <c r="P32" s="39">
        <v>0.01</v>
      </c>
      <c r="Q32" s="39"/>
      <c r="R32" s="40"/>
      <c r="S32" s="41">
        <f t="shared" si="1"/>
        <v>6.0000000000000005E-2</v>
      </c>
      <c r="T32" s="42">
        <v>5</v>
      </c>
      <c r="U32" s="43">
        <f t="shared" si="0"/>
        <v>440</v>
      </c>
    </row>
    <row r="33" spans="1:23" x14ac:dyDescent="0.3">
      <c r="A33" s="1">
        <v>17</v>
      </c>
      <c r="B33" s="82" t="s">
        <v>46</v>
      </c>
      <c r="C33" s="83"/>
      <c r="D33" s="36">
        <v>6.5</v>
      </c>
      <c r="E33" s="62" t="s">
        <v>72</v>
      </c>
      <c r="F33" s="38"/>
      <c r="G33" s="84"/>
      <c r="H33" s="85"/>
      <c r="I33" s="85"/>
      <c r="J33" s="86"/>
      <c r="K33" s="39"/>
      <c r="L33" s="39"/>
      <c r="M33" s="39">
        <v>6.0000000000000001E-3</v>
      </c>
      <c r="N33" s="39"/>
      <c r="O33" s="39"/>
      <c r="P33" s="39">
        <v>5.0000000000000001E-3</v>
      </c>
      <c r="Q33" s="39"/>
      <c r="R33" s="40"/>
      <c r="S33" s="41">
        <f t="shared" si="1"/>
        <v>1.0999999999999999E-2</v>
      </c>
      <c r="T33" s="42">
        <v>14</v>
      </c>
      <c r="U33" s="43">
        <f t="shared" si="0"/>
        <v>91</v>
      </c>
    </row>
    <row r="34" spans="1:23" x14ac:dyDescent="0.3">
      <c r="A34" s="1">
        <v>18</v>
      </c>
      <c r="B34" s="75" t="s">
        <v>30</v>
      </c>
      <c r="C34" s="76"/>
      <c r="D34" s="46">
        <v>770</v>
      </c>
      <c r="E34" s="59" t="s">
        <v>36</v>
      </c>
      <c r="F34" s="47"/>
      <c r="G34" s="77">
        <v>2.0000000000000001E-4</v>
      </c>
      <c r="H34" s="78"/>
      <c r="I34" s="78"/>
      <c r="J34" s="79"/>
      <c r="K34" s="39"/>
      <c r="L34" s="39"/>
      <c r="M34" s="39"/>
      <c r="N34" s="39"/>
      <c r="O34" s="39"/>
      <c r="P34" s="39"/>
      <c r="Q34" s="39">
        <v>2.0000000000000001E-4</v>
      </c>
      <c r="R34" s="40"/>
      <c r="S34" s="41">
        <f t="shared" si="1"/>
        <v>4.0000000000000002E-4</v>
      </c>
      <c r="T34" s="63">
        <v>3.4000000000000002E-2</v>
      </c>
      <c r="U34" s="43">
        <f t="shared" si="0"/>
        <v>26.180000000000003</v>
      </c>
    </row>
    <row r="35" spans="1:23" x14ac:dyDescent="0.3">
      <c r="A35" s="1">
        <v>19</v>
      </c>
      <c r="B35" s="75" t="s">
        <v>31</v>
      </c>
      <c r="C35" s="76"/>
      <c r="D35" s="46">
        <v>18</v>
      </c>
      <c r="E35" s="37" t="s">
        <v>36</v>
      </c>
      <c r="F35" s="47"/>
      <c r="G35" s="77"/>
      <c r="H35" s="78"/>
      <c r="I35" s="78"/>
      <c r="J35" s="79"/>
      <c r="K35" s="39"/>
      <c r="L35" s="39"/>
      <c r="M35" s="39"/>
      <c r="N35" s="39"/>
      <c r="O35" s="39"/>
      <c r="P35" s="39"/>
      <c r="Q35" s="39"/>
      <c r="R35" s="40">
        <v>4.0000000000000001E-3</v>
      </c>
      <c r="S35" s="41">
        <f>SUM(F35:R35)</f>
        <v>4.0000000000000001E-3</v>
      </c>
      <c r="T35" s="42">
        <v>0.34</v>
      </c>
      <c r="U35" s="43">
        <f t="shared" si="0"/>
        <v>6.12</v>
      </c>
    </row>
    <row r="36" spans="1:23" x14ac:dyDescent="0.3">
      <c r="A36" s="1">
        <v>20</v>
      </c>
      <c r="B36" s="75" t="s">
        <v>47</v>
      </c>
      <c r="C36" s="76"/>
      <c r="D36" s="46">
        <v>50</v>
      </c>
      <c r="E36" s="37" t="s">
        <v>36</v>
      </c>
      <c r="F36" s="47">
        <v>2.5000000000000001E-2</v>
      </c>
      <c r="G36" s="77"/>
      <c r="H36" s="78"/>
      <c r="I36" s="78"/>
      <c r="J36" s="79"/>
      <c r="K36" s="39"/>
      <c r="L36" s="39"/>
      <c r="M36" s="39"/>
      <c r="N36" s="39"/>
      <c r="O36" s="39"/>
      <c r="P36" s="39"/>
      <c r="Q36" s="39"/>
      <c r="R36" s="40"/>
      <c r="S36" s="41">
        <f t="shared" si="1"/>
        <v>2.5000000000000001E-2</v>
      </c>
      <c r="T36" s="42">
        <v>2.13</v>
      </c>
      <c r="U36" s="43">
        <f t="shared" si="0"/>
        <v>106.5</v>
      </c>
      <c r="W36" s="1" t="s">
        <v>73</v>
      </c>
    </row>
    <row r="37" spans="1:23" ht="19.5" thickBot="1" x14ac:dyDescent="0.35">
      <c r="A37" s="1">
        <v>21</v>
      </c>
      <c r="B37" s="75" t="s">
        <v>59</v>
      </c>
      <c r="C37" s="76"/>
      <c r="D37" s="46">
        <v>440</v>
      </c>
      <c r="E37" s="59" t="s">
        <v>36</v>
      </c>
      <c r="F37" s="47"/>
      <c r="G37" s="77"/>
      <c r="H37" s="78"/>
      <c r="I37" s="78"/>
      <c r="J37" s="79"/>
      <c r="K37" s="39"/>
      <c r="L37" s="39"/>
      <c r="M37" s="39"/>
      <c r="N37" s="39"/>
      <c r="O37" s="39"/>
      <c r="P37" s="39">
        <v>5.9000000000000003E-4</v>
      </c>
      <c r="Q37" s="39"/>
      <c r="R37" s="40"/>
      <c r="S37" s="41" t="s">
        <v>82</v>
      </c>
      <c r="T37" s="63">
        <v>0.05</v>
      </c>
      <c r="U37" s="43">
        <f t="shared" si="0"/>
        <v>22</v>
      </c>
    </row>
    <row r="38" spans="1:23" ht="18.75" customHeight="1" thickBot="1" x14ac:dyDescent="0.3">
      <c r="B38" s="48"/>
      <c r="C38" s="48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49" t="s">
        <v>48</v>
      </c>
      <c r="S38" s="80">
        <f>U18+U19+U20+U21+U22+U23+U24+U25+U26+U27+U28+U29+U30+U31+U32+U33+U34+U35+U36+U37</f>
        <v>5006.29</v>
      </c>
      <c r="T38" s="80"/>
      <c r="U38" s="81"/>
    </row>
    <row r="40" spans="1:23" ht="15" customHeight="1" x14ac:dyDescent="0.25">
      <c r="B40" s="74" t="s">
        <v>49</v>
      </c>
      <c r="C40" s="74"/>
      <c r="D40" s="74" t="s">
        <v>50</v>
      </c>
      <c r="E40" s="74"/>
      <c r="F40" s="74"/>
      <c r="G40" s="74" t="s">
        <v>51</v>
      </c>
      <c r="H40" s="74"/>
      <c r="I40" s="74"/>
      <c r="J40" s="74"/>
      <c r="K40" s="74"/>
      <c r="O40" s="1" t="s">
        <v>52</v>
      </c>
      <c r="P40" s="74" t="s">
        <v>5</v>
      </c>
      <c r="Q40" s="74"/>
      <c r="R40" s="74" t="s">
        <v>61</v>
      </c>
      <c r="S40" s="74"/>
    </row>
    <row r="42" spans="1:23" x14ac:dyDescent="0.3">
      <c r="B42" s="73" t="s">
        <v>53</v>
      </c>
      <c r="C42" s="73"/>
      <c r="D42" s="74" t="s">
        <v>50</v>
      </c>
      <c r="E42" s="74"/>
      <c r="F42" s="74"/>
      <c r="G42" s="74" t="s">
        <v>54</v>
      </c>
      <c r="H42" s="74"/>
      <c r="I42" s="74"/>
      <c r="J42" s="74"/>
      <c r="K42" s="74"/>
      <c r="O42" s="50" t="s">
        <v>55</v>
      </c>
      <c r="P42" s="74" t="s">
        <v>5</v>
      </c>
      <c r="Q42" s="74"/>
      <c r="R42" s="74" t="s">
        <v>56</v>
      </c>
      <c r="S42" s="74"/>
    </row>
  </sheetData>
  <sheetProtection formatCells="0"/>
  <protectedRanges>
    <protectedRange sqref="B37:R37 B27:R27 B28:R36 B19:R26 B18:R18" name="Диапазон4"/>
    <protectedRange sqref="O9" name="Диапазон3"/>
    <protectedRange sqref="B4" name="Диапазон2"/>
    <protectedRange sqref="N1" name="Диапазон1"/>
  </protectedRanges>
  <mergeCells count="88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K13"/>
    <mergeCell ref="L13:O13"/>
    <mergeCell ref="P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7:C27"/>
    <mergeCell ref="G27:J27"/>
    <mergeCell ref="B28:C28"/>
    <mergeCell ref="G28:J28"/>
    <mergeCell ref="B22:C22"/>
    <mergeCell ref="G22:J22"/>
    <mergeCell ref="B23:C23"/>
    <mergeCell ref="G23:J23"/>
    <mergeCell ref="B24:C24"/>
    <mergeCell ref="G24:J24"/>
    <mergeCell ref="B29:C29"/>
    <mergeCell ref="G29:J29"/>
    <mergeCell ref="B30:C30"/>
    <mergeCell ref="G30:J30"/>
    <mergeCell ref="B34:C34"/>
    <mergeCell ref="G34:J34"/>
    <mergeCell ref="B35:C35"/>
    <mergeCell ref="G35:J35"/>
    <mergeCell ref="B31:C31"/>
    <mergeCell ref="G31:J31"/>
    <mergeCell ref="B32:C32"/>
    <mergeCell ref="G32:J32"/>
    <mergeCell ref="B33:C33"/>
    <mergeCell ref="G33:J33"/>
    <mergeCell ref="B40:C40"/>
    <mergeCell ref="D40:F40"/>
    <mergeCell ref="G40:K40"/>
    <mergeCell ref="P40:Q40"/>
    <mergeCell ref="R40:S40"/>
    <mergeCell ref="B36:C36"/>
    <mergeCell ref="G36:J36"/>
    <mergeCell ref="B37:C37"/>
    <mergeCell ref="G37:J37"/>
    <mergeCell ref="S38:U38"/>
    <mergeCell ref="B42:C42"/>
    <mergeCell ref="D42:F42"/>
    <mergeCell ref="G42:K42"/>
    <mergeCell ref="P42:Q42"/>
    <mergeCell ref="R42:S42"/>
  </mergeCells>
  <pageMargins left="0.7" right="0.7" top="0.75" bottom="0.75" header="0.3" footer="0.3"/>
  <pageSetup paperSize="9" scale="53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2025-05-26T10:05:07Z</cp:lastPrinted>
  <dcterms:created xsi:type="dcterms:W3CDTF">2023-01-16T06:46:51Z</dcterms:created>
  <dcterms:modified xsi:type="dcterms:W3CDTF">2025-05-26T10:05:36Z</dcterms:modified>
</cp:coreProperties>
</file>