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S33" i="1" l="1"/>
  <c r="S35" i="1" l="1"/>
  <c r="R16" i="1" l="1"/>
  <c r="Q16" i="1"/>
  <c r="P16" i="1"/>
  <c r="O16" i="1"/>
  <c r="N16" i="1"/>
  <c r="M16" i="1"/>
  <c r="L16" i="1"/>
  <c r="K16" i="1"/>
  <c r="G16" i="1"/>
  <c r="F16" i="1"/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<sst xmlns="http://schemas.openxmlformats.org/spreadsheetml/2006/main" count="106" uniqueCount="81">
  <si>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</si>
  <si>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</si>
  <si>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</si>
  <si>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</si>
  <si>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</si>
  <si>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</si>
  <si>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</si>
  <si>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</si>
  <si>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</si>
  <si>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</si>
  <si>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</si>
  <si>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</si>
  <si>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</si>
  <si>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</si>
  <si>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</si>
  <si>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</si>
  <si>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</si>
  <si>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</si>
  <si>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</si>
  <si>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</si>
  <si>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</si>
  <si>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</si>
  <si>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</si>
  <si>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</si>
  <si>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</si>
  <si>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</si>
  <si>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</si>
  <si>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</si>
  <si>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</si>
  <si>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</si>
  <si>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</si>
  <si>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</si>
  <si>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</si>
  <si>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</si>
  <si>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</si>
  <si>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</si>
  <si>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</si>
  <si>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</si>
  <si>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</si>
  <si>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</si>
  <si>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</si>
  <si>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</si>
  <si>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</si>
  <si>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</si>
  <si>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</si>
  <si>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</si>
  <si>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</si>
  <si>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</si>
  <si>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</si>
  <si>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</si>
  <si>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</si>
  <si>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</si>
  <si>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</si>
  <si>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</si>
  <si>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</si>
  <si>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</si>
  <si>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</si>
  <si>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</si>
  <si>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</si>
  <si>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</si>
  <si>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</si>
  <si>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</si>
  <si>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</si>
  <si>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</si>
  <si>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</si>
  <si>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</si>
  <si>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</si>
  <si>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</si>
  <si>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</si>
  <si>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</si>
  <si>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</si>
  <si>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</si>
  <si>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</si>
  <si>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</si>
  <si>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</si>
  <si>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</si>
  <si>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</si>
  <si>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</si>
  <si>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</si>
  <si>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19</t>
  </si>
  <si>
    <t>27.10.2025г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</si>
</sst>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C1" zoomScale="80" zoomScaleNormal="80" workbookViewId="0">
      <selection activeCell="Q20" sqref="Q20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2" t="s">
        <v>79</v>
      </c>
    </row>
    <row r="2" spans="2:21" ht="15" customHeight="1" x14ac:dyDescent="0.3">
      <c r="B2" s="1" t="s">
        <v>71</v>
      </c>
      <c r="C2" s="99" t="s">
        <v>2</v>
      </c>
      <c r="D2" s="99"/>
      <c r="E2" s="171" t="s">
        <v>68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60</v>
      </c>
      <c r="E9" s="157"/>
      <c r="F9" s="158">
        <v>114</v>
      </c>
      <c r="G9" s="159"/>
      <c r="H9" s="159"/>
      <c r="I9" s="159"/>
      <c r="J9" s="159"/>
      <c r="K9" s="160">
        <f>SUM(F9)*D9</f>
        <v>6840</v>
      </c>
      <c r="L9" s="101"/>
      <c r="M9" s="100">
        <f>SUM(S40)/O9</f>
        <v>60.270491803278688</v>
      </c>
      <c r="N9" s="101"/>
      <c r="O9" s="146">
        <v>61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3676.5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75</v>
      </c>
      <c r="H14" s="144"/>
      <c r="I14" s="144"/>
      <c r="J14" s="144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f>O9</f>
        <v>61</v>
      </c>
      <c r="G16" s="119">
        <f>O9</f>
        <v>61</v>
      </c>
      <c r="H16" s="120"/>
      <c r="I16" s="120"/>
      <c r="J16" s="121"/>
      <c r="K16" s="20">
        <f>O9</f>
        <v>61</v>
      </c>
      <c r="L16" s="20">
        <f>O9</f>
        <v>61</v>
      </c>
      <c r="M16" s="20">
        <f>O9</f>
        <v>61</v>
      </c>
      <c r="N16" s="20">
        <f>O9</f>
        <v>61</v>
      </c>
      <c r="O16" s="20">
        <f>O9</f>
        <v>61</v>
      </c>
      <c r="P16" s="20">
        <f>O9</f>
        <v>61</v>
      </c>
      <c r="Q16" s="20">
        <f>O9</f>
        <v>61</v>
      </c>
      <c r="R16" s="21">
        <f>O9</f>
        <v>61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25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3.35</v>
      </c>
      <c r="U18" s="38">
        <f>SUM(T18)*D18</f>
        <v>83.75</v>
      </c>
    </row>
    <row r="19" spans="1:21" x14ac:dyDescent="0.3">
      <c r="A19" s="1">
        <v>2</v>
      </c>
      <c r="B19" s="112" t="s">
        <v>42</v>
      </c>
      <c r="C19" s="113"/>
      <c r="D19" s="39">
        <v>35</v>
      </c>
      <c r="E19" s="84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3.05</v>
      </c>
      <c r="U19" s="46">
        <f>SUM(T19)*D19</f>
        <v>106.75</v>
      </c>
    </row>
    <row r="20" spans="1:21" x14ac:dyDescent="0.3">
      <c r="A20" s="1">
        <v>3</v>
      </c>
      <c r="B20" s="112" t="s">
        <v>43</v>
      </c>
      <c r="C20" s="113"/>
      <c r="D20" s="39">
        <v>32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0.24</v>
      </c>
      <c r="U20" s="46">
        <f t="shared" ref="U20:U38" si="1">SUM(T20)*D20</f>
        <v>7.68</v>
      </c>
    </row>
    <row r="21" spans="1:21" x14ac:dyDescent="0.3">
      <c r="A21" s="1">
        <v>4</v>
      </c>
      <c r="B21" s="112" t="s">
        <v>44</v>
      </c>
      <c r="C21" s="113"/>
      <c r="D21" s="39">
        <v>30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0.24</v>
      </c>
      <c r="U21" s="46">
        <f t="shared" si="1"/>
        <v>7.1999999999999993</v>
      </c>
    </row>
    <row r="22" spans="1:21" x14ac:dyDescent="0.3">
      <c r="A22" s="1">
        <v>5</v>
      </c>
      <c r="B22" s="112" t="s">
        <v>45</v>
      </c>
      <c r="C22" s="113"/>
      <c r="D22" s="39">
        <v>23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0.43</v>
      </c>
      <c r="U22" s="46">
        <f t="shared" si="1"/>
        <v>9.89</v>
      </c>
    </row>
    <row r="23" spans="1:21" x14ac:dyDescent="0.3">
      <c r="A23" s="1">
        <v>6</v>
      </c>
      <c r="B23" s="112" t="s">
        <v>46</v>
      </c>
      <c r="C23" s="113"/>
      <c r="D23" s="39">
        <v>156</v>
      </c>
      <c r="E23" s="90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0.31</v>
      </c>
      <c r="U23" s="46">
        <f t="shared" si="1"/>
        <v>48.36</v>
      </c>
    </row>
    <row r="24" spans="1:21" x14ac:dyDescent="0.3">
      <c r="A24" s="1">
        <v>7</v>
      </c>
      <c r="B24" s="112" t="s">
        <v>48</v>
      </c>
      <c r="C24" s="113"/>
      <c r="D24" s="39">
        <v>360</v>
      </c>
      <c r="E24" s="40" t="s">
        <v>41</v>
      </c>
      <c r="F24" s="41"/>
      <c r="G24" s="114"/>
      <c r="H24" s="115"/>
      <c r="I24" s="115"/>
      <c r="J24" s="116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5">
        <v>0.28000000000000003</v>
      </c>
      <c r="U24" s="46">
        <f t="shared" si="1"/>
        <v>100.80000000000001</v>
      </c>
    </row>
    <row r="25" spans="1:21" x14ac:dyDescent="0.3">
      <c r="A25" s="1">
        <v>8</v>
      </c>
      <c r="B25" s="112" t="s">
        <v>49</v>
      </c>
      <c r="C25" s="113"/>
      <c r="D25" s="39">
        <v>278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0.18</v>
      </c>
      <c r="U25" s="46">
        <f>T25*D25</f>
        <v>50.04</v>
      </c>
    </row>
    <row r="26" spans="1:21" x14ac:dyDescent="0.3">
      <c r="A26" s="1">
        <v>9</v>
      </c>
      <c r="B26" s="112" t="s">
        <v>50</v>
      </c>
      <c r="C26" s="113"/>
      <c r="D26" s="39">
        <v>620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</v>
      </c>
      <c r="U26" s="46">
        <f t="shared" si="1"/>
        <v>1860</v>
      </c>
    </row>
    <row r="27" spans="1:21" ht="15.75" customHeight="1" x14ac:dyDescent="0.3">
      <c r="A27" s="1">
        <v>10</v>
      </c>
      <c r="B27" s="112" t="s">
        <v>51</v>
      </c>
      <c r="C27" s="113"/>
      <c r="D27" s="39">
        <v>8.5</v>
      </c>
      <c r="E27" s="88" t="s">
        <v>76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85</v>
      </c>
    </row>
    <row r="28" spans="1:21" x14ac:dyDescent="0.3">
      <c r="A28" s="1">
        <v>11</v>
      </c>
      <c r="B28" s="112" t="s">
        <v>32</v>
      </c>
      <c r="C28" s="113"/>
      <c r="D28" s="47">
        <v>49</v>
      </c>
      <c r="E28" s="40" t="s">
        <v>41</v>
      </c>
      <c r="F28" s="48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6.3</v>
      </c>
      <c r="U28" s="46">
        <f t="shared" si="1"/>
        <v>308.7</v>
      </c>
    </row>
    <row r="29" spans="1:21" x14ac:dyDescent="0.3">
      <c r="A29" s="1">
        <v>12</v>
      </c>
      <c r="B29" s="112" t="s">
        <v>52</v>
      </c>
      <c r="C29" s="113"/>
      <c r="D29" s="39">
        <v>34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2.2599999999999998</v>
      </c>
      <c r="U29" s="46">
        <f t="shared" si="1"/>
        <v>76.839999999999989</v>
      </c>
    </row>
    <row r="30" spans="1:21" x14ac:dyDescent="0.3">
      <c r="A30" s="1">
        <v>13</v>
      </c>
      <c r="B30" s="112" t="s">
        <v>53</v>
      </c>
      <c r="C30" s="113"/>
      <c r="D30" s="39">
        <v>37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1.53</v>
      </c>
      <c r="U30" s="46">
        <f t="shared" si="1"/>
        <v>56.61</v>
      </c>
    </row>
    <row r="31" spans="1:21" x14ac:dyDescent="0.3">
      <c r="A31" s="1">
        <v>14</v>
      </c>
      <c r="B31" s="112" t="s">
        <v>70</v>
      </c>
      <c r="C31" s="113"/>
      <c r="D31" s="39">
        <v>100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0.36</v>
      </c>
      <c r="U31" s="46">
        <f t="shared" si="1"/>
        <v>36</v>
      </c>
    </row>
    <row r="32" spans="1:21" x14ac:dyDescent="0.3">
      <c r="A32" s="1">
        <v>15</v>
      </c>
      <c r="B32" s="77" t="s">
        <v>54</v>
      </c>
      <c r="C32" s="78"/>
      <c r="D32" s="39">
        <v>65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2.2000000000000002</v>
      </c>
      <c r="U32" s="46">
        <f t="shared" si="1"/>
        <v>143</v>
      </c>
    </row>
    <row r="33" spans="1:22" x14ac:dyDescent="0.3">
      <c r="A33" s="1">
        <v>16</v>
      </c>
      <c r="B33" s="112" t="s">
        <v>55</v>
      </c>
      <c r="C33" s="113"/>
      <c r="D33" s="39">
        <v>88</v>
      </c>
      <c r="E33" s="40" t="s">
        <v>47</v>
      </c>
      <c r="F33" s="41">
        <v>4.4999999999999998E-2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0.01</v>
      </c>
      <c r="Q33" s="42"/>
      <c r="R33" s="43"/>
      <c r="S33" s="94">
        <f>P33+F33</f>
        <v>5.5E-2</v>
      </c>
      <c r="T33" s="45">
        <v>3</v>
      </c>
      <c r="U33" s="46">
        <f t="shared" si="1"/>
        <v>264</v>
      </c>
    </row>
    <row r="34" spans="1:22" x14ac:dyDescent="0.3">
      <c r="A34" s="1">
        <v>17</v>
      </c>
      <c r="B34" s="102" t="s">
        <v>56</v>
      </c>
      <c r="C34" s="103"/>
      <c r="D34" s="49">
        <v>440</v>
      </c>
      <c r="E34" s="88" t="s">
        <v>41</v>
      </c>
      <c r="F34" s="50"/>
      <c r="G34" s="104"/>
      <c r="H34" s="105"/>
      <c r="I34" s="105"/>
      <c r="J34" s="106"/>
      <c r="K34" s="42"/>
      <c r="L34" s="42"/>
      <c r="M34" s="42"/>
      <c r="N34" s="42"/>
      <c r="O34" s="42"/>
      <c r="P34" s="42">
        <v>1E-4</v>
      </c>
      <c r="Q34" s="42"/>
      <c r="R34" s="43"/>
      <c r="S34" s="95">
        <f t="shared" si="0"/>
        <v>1E-4</v>
      </c>
      <c r="T34" s="91">
        <v>6.0000000000000001E-3</v>
      </c>
      <c r="U34" s="46">
        <f>SUM(T34)*D34</f>
        <v>2.64</v>
      </c>
    </row>
    <row r="35" spans="1:22" x14ac:dyDescent="0.3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f>P35</f>
        <v>2E-3</v>
      </c>
      <c r="T35" s="45">
        <v>0.36</v>
      </c>
      <c r="U35" s="46">
        <f t="shared" si="1"/>
        <v>309.95999999999998</v>
      </c>
    </row>
    <row r="36" spans="1:22" x14ac:dyDescent="0.3">
      <c r="A36" s="1">
        <v>19</v>
      </c>
      <c r="B36" s="102" t="s">
        <v>58</v>
      </c>
      <c r="C36" s="103"/>
      <c r="D36" s="49">
        <v>155</v>
      </c>
      <c r="E36" s="40" t="s">
        <v>41</v>
      </c>
      <c r="F36" s="50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0.18</v>
      </c>
      <c r="U36" s="46">
        <f t="shared" si="1"/>
        <v>27.9</v>
      </c>
    </row>
    <row r="37" spans="1:22" x14ac:dyDescent="0.3">
      <c r="A37" s="1">
        <v>20</v>
      </c>
      <c r="B37" s="102" t="s">
        <v>34</v>
      </c>
      <c r="C37" s="103"/>
      <c r="D37" s="49">
        <v>800</v>
      </c>
      <c r="E37" s="87" t="s">
        <v>41</v>
      </c>
      <c r="F37" s="50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2.4E-2</v>
      </c>
      <c r="U37" s="46">
        <f t="shared" si="1"/>
        <v>19.2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0.31</v>
      </c>
      <c r="U38" s="63">
        <f t="shared" si="1"/>
        <v>5.58</v>
      </c>
    </row>
    <row r="39" spans="1:22" ht="19.5" thickBot="1" x14ac:dyDescent="0.35">
      <c r="A39" s="1">
        <v>22</v>
      </c>
      <c r="B39" s="107" t="s">
        <v>60</v>
      </c>
      <c r="C39" s="108"/>
      <c r="D39" s="64">
        <v>37</v>
      </c>
      <c r="E39" s="25" t="s">
        <v>41</v>
      </c>
      <c r="F39" s="65">
        <v>2.9499999999999998E-2</v>
      </c>
      <c r="G39" s="109"/>
      <c r="H39" s="110"/>
      <c r="I39" s="110"/>
      <c r="J39" s="111"/>
      <c r="K39" s="66"/>
      <c r="L39" s="66"/>
      <c r="M39" s="66"/>
      <c r="N39" s="66"/>
      <c r="O39" s="66"/>
      <c r="P39" s="66"/>
      <c r="Q39" s="66"/>
      <c r="R39" s="67"/>
      <c r="S39" s="68">
        <f>SUM(F39:R39)</f>
        <v>2.9499999999999998E-2</v>
      </c>
      <c r="T39" s="69">
        <v>1.8</v>
      </c>
      <c r="U39" s="70">
        <f>SUM(T39)*D39</f>
        <v>66.600000000000009</v>
      </c>
      <c r="V39" s="1" t="s">
        <v>78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0">
        <f>U18+U19+U20+U21+U22+U23+U24+U25+U26+U27+U28+U29+U30+U31+U32+U33+U34+U35+U36+U37+U38+U39</f>
        <v>3676.5</v>
      </c>
      <c r="T40" s="100"/>
      <c r="U40" s="101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">
      <c r="B44" s="98"/>
      <c r="C44" s="98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2025-10-27T07:09:37Z</cp:lastPrinted>
  <dcterms:created xsi:type="dcterms:W3CDTF">2022-11-25T09:20:00Z</dcterms:created>
  <dcterms:modified xsi:type="dcterms:W3CDTF">2025-10-27T07:09:59Z</dcterms:modified>
</cp:coreProperties>
</file>