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807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40" i="1" l="1"/>
  <c r="T24" i="1" l="1"/>
  <c r="V38" i="1"/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N9" i="1" l="1"/>
  <c r="O10" i="1" s="1"/>
</calcChain>
</file>

<file path=xl/sharedStrings.xml><?xml version="1.0" encoding="utf-8"?>
<sst xmlns="http://schemas.openxmlformats.org/spreadsheetml/2006/main" count="101" uniqueCount="76">
  <si>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</si>
  <si>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</si>
  <si>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</si>
  <si>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</si>
  <si>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</si>
  <si>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</si>
  <si>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</si>
  <si>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</si>
  <si>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</si>
  <si>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</si>
  <si>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</si>
  <si>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</si>
  <si>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</si>
  <si>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</si>
  <si>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</si>
  <si>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</si>
  <si>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</si>
  <si>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</si>
  <si>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</si>
  <si>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</si>
  <si>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</si>
  <si>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</si>
  <si>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</si>
  <si>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</si>
  <si>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</si>
  <si>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</si>
  <si>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</si>
  <si>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</si>
  <si>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</si>
  <si>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</si>
  <si>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</si>
  <si>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</si>
  <si>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</si>
  <si>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</si>
  <si>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</si>
  <si>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</si>
  <si>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</si>
  <si>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</si>
  <si>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</si>
  <si>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</si>
  <si>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</si>
  <si>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</si>
  <si>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</si>
  <si>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</si>
  <si>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</si>
  <si>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</si>
  <si>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</si>
  <si>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</si>
  <si>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</si>
  <si>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</si>
  <si>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</si>
  <si>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</si>
  <si>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</si>
  <si>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</si>
  <si>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</si>
  <si>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</si>
  <si>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</si>
  <si>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</si>
  <si>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</si>
  <si>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</si>
  <si>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</si>
  <si>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</si>
  <si>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</si>
  <si>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</si>
  <si>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</si>
  <si>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</si>
  <si>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</si>
  <si>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</si>
  <si>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</si>
  <si>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</si>
  <si>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</si>
  <si>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</si>
  <si>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</si>
  <si>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Фиапшева  М.А</t>
  </si>
  <si>
    <t>Меню-требование на выдачу продуктов питания  № 8</t>
  </si>
  <si>
    <t>10.12.2025г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</si>
</sst>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tabSelected="1" zoomScale="80" zoomScaleNormal="80" workbookViewId="0">
      <selection activeCell="Q22" sqref="Q2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56</v>
      </c>
      <c r="G1" s="97" t="s">
        <v>74</v>
      </c>
      <c r="H1" s="97"/>
      <c r="I1" s="97"/>
      <c r="J1" s="97"/>
      <c r="K1" s="97"/>
      <c r="L1" s="97"/>
      <c r="M1" s="97"/>
      <c r="N1" s="97"/>
      <c r="O1" s="58"/>
    </row>
    <row r="2" spans="2:22" ht="15" customHeight="1" x14ac:dyDescent="0.3">
      <c r="B2" s="1" t="s">
        <v>62</v>
      </c>
      <c r="C2" s="104" t="s">
        <v>55</v>
      </c>
      <c r="D2" s="104"/>
      <c r="E2" s="105" t="s">
        <v>59</v>
      </c>
      <c r="F2" s="105"/>
      <c r="G2" s="97" t="s">
        <v>54</v>
      </c>
      <c r="H2" s="97"/>
      <c r="I2" s="97"/>
      <c r="J2" s="97"/>
      <c r="K2" s="104" t="s">
        <v>53</v>
      </c>
      <c r="L2" s="104"/>
      <c r="M2" s="104"/>
      <c r="N2" s="104"/>
      <c r="P2" s="104" t="s">
        <v>52</v>
      </c>
      <c r="Q2" s="104"/>
      <c r="R2" s="104" t="s">
        <v>1</v>
      </c>
      <c r="S2" s="104"/>
      <c r="T2" s="115" t="s">
        <v>51</v>
      </c>
      <c r="U2" s="115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75</v>
      </c>
      <c r="G4" s="52"/>
      <c r="H4" s="55"/>
      <c r="I4" s="52"/>
      <c r="J4" s="55"/>
      <c r="K4" s="69" t="s">
        <v>64</v>
      </c>
      <c r="L4" s="69" t="s">
        <v>65</v>
      </c>
      <c r="S4" s="119" t="s">
        <v>50</v>
      </c>
      <c r="T4" s="119"/>
    </row>
    <row r="5" spans="2:22" ht="15" customHeight="1" x14ac:dyDescent="0.25">
      <c r="B5" s="106" t="s">
        <v>49</v>
      </c>
      <c r="C5" s="107"/>
      <c r="D5" s="98" t="s">
        <v>48</v>
      </c>
      <c r="E5" s="112"/>
      <c r="F5" s="98" t="s">
        <v>47</v>
      </c>
      <c r="G5" s="99"/>
      <c r="H5" s="99"/>
      <c r="I5" s="99"/>
      <c r="J5" s="99"/>
      <c r="K5" s="98" t="s">
        <v>46</v>
      </c>
      <c r="L5" s="99"/>
      <c r="M5" s="112"/>
      <c r="N5" s="99" t="s">
        <v>45</v>
      </c>
      <c r="O5" s="112"/>
      <c r="P5" s="98" t="s">
        <v>44</v>
      </c>
      <c r="Q5" s="112"/>
      <c r="S5" s="109" t="s">
        <v>43</v>
      </c>
      <c r="T5" s="118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13"/>
      <c r="N6" s="101"/>
      <c r="O6" s="113"/>
      <c r="P6" s="100"/>
      <c r="Q6" s="113"/>
      <c r="S6" s="109">
        <v>504202</v>
      </c>
      <c r="T6" s="118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13"/>
      <c r="N7" s="101"/>
      <c r="O7" s="113"/>
      <c r="P7" s="100"/>
      <c r="Q7" s="113"/>
    </row>
    <row r="8" spans="2:22" ht="63" customHeight="1" thickBot="1" x14ac:dyDescent="0.3">
      <c r="B8" s="54" t="s">
        <v>42</v>
      </c>
      <c r="C8" s="53" t="s">
        <v>41</v>
      </c>
      <c r="D8" s="102"/>
      <c r="E8" s="114"/>
      <c r="F8" s="102"/>
      <c r="G8" s="103"/>
      <c r="H8" s="103"/>
      <c r="I8" s="103"/>
      <c r="J8" s="103"/>
      <c r="K8" s="102"/>
      <c r="L8" s="103"/>
      <c r="M8" s="114"/>
      <c r="N8" s="103"/>
      <c r="O8" s="114"/>
      <c r="P8" s="102"/>
      <c r="Q8" s="114"/>
    </row>
    <row r="9" spans="2:22" ht="24" customHeight="1" thickBot="1" x14ac:dyDescent="0.3">
      <c r="B9" s="126"/>
      <c r="C9" s="127"/>
      <c r="D9" s="128">
        <v>60</v>
      </c>
      <c r="E9" s="129"/>
      <c r="F9" s="130">
        <v>113</v>
      </c>
      <c r="G9" s="131"/>
      <c r="H9" s="131"/>
      <c r="I9" s="131"/>
      <c r="J9" s="131"/>
      <c r="K9" s="132">
        <f>SUM(F9)*D9</f>
        <v>6780</v>
      </c>
      <c r="L9" s="133"/>
      <c r="M9" s="134"/>
      <c r="N9" s="133">
        <f>SUM(T40)/P9</f>
        <v>59.401168831168846</v>
      </c>
      <c r="O9" s="134"/>
      <c r="P9" s="116">
        <v>77</v>
      </c>
      <c r="Q9" s="117"/>
      <c r="U9" s="1" t="s">
        <v>71</v>
      </c>
    </row>
    <row r="10" spans="2:22" ht="24.75" customHeight="1" thickBot="1" x14ac:dyDescent="0.3">
      <c r="B10" s="52"/>
      <c r="C10" s="52"/>
      <c r="D10" s="123" t="s">
        <v>40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33">
        <f>N9*P9</f>
        <v>4573.8900000000012</v>
      </c>
      <c r="P10" s="133"/>
      <c r="Q10" s="134"/>
    </row>
    <row r="11" spans="2:22" ht="19.5" thickBot="1" x14ac:dyDescent="0.3"/>
    <row r="12" spans="2:22" ht="21" customHeight="1" thickBot="1" x14ac:dyDescent="0.3">
      <c r="B12" s="98" t="s">
        <v>39</v>
      </c>
      <c r="C12" s="112"/>
      <c r="D12" s="112" t="s">
        <v>38</v>
      </c>
      <c r="E12" s="120" t="s">
        <v>37</v>
      </c>
      <c r="F12" s="123" t="s">
        <v>36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5"/>
      <c r="T12" s="140" t="s">
        <v>35</v>
      </c>
      <c r="U12" s="120" t="s">
        <v>34</v>
      </c>
      <c r="V12" s="135" t="s">
        <v>33</v>
      </c>
    </row>
    <row r="13" spans="2:22" ht="17.25" customHeight="1" thickBot="1" x14ac:dyDescent="0.3">
      <c r="B13" s="100"/>
      <c r="C13" s="113"/>
      <c r="D13" s="113"/>
      <c r="E13" s="121"/>
      <c r="F13" s="123" t="s">
        <v>32</v>
      </c>
      <c r="G13" s="124"/>
      <c r="H13" s="124"/>
      <c r="I13" s="124"/>
      <c r="J13" s="124"/>
      <c r="K13" s="124"/>
      <c r="L13" s="62"/>
      <c r="M13" s="123" t="s">
        <v>31</v>
      </c>
      <c r="N13" s="124"/>
      <c r="O13" s="124"/>
      <c r="P13" s="125"/>
      <c r="Q13" s="123" t="s">
        <v>30</v>
      </c>
      <c r="R13" s="124"/>
      <c r="S13" s="125"/>
      <c r="T13" s="141"/>
      <c r="U13" s="121"/>
      <c r="V13" s="136"/>
    </row>
    <row r="14" spans="2:22" ht="89.25" customHeight="1" thickBot="1" x14ac:dyDescent="0.3">
      <c r="B14" s="100"/>
      <c r="C14" s="113"/>
      <c r="D14" s="113"/>
      <c r="E14" s="121"/>
      <c r="F14" s="76" t="s">
        <v>66</v>
      </c>
      <c r="G14" s="138" t="s">
        <v>28</v>
      </c>
      <c r="H14" s="138"/>
      <c r="I14" s="138"/>
      <c r="J14" s="138"/>
      <c r="K14" s="77" t="s">
        <v>16</v>
      </c>
      <c r="L14" s="78" t="s">
        <v>72</v>
      </c>
      <c r="M14" s="83" t="s">
        <v>69</v>
      </c>
      <c r="N14" s="83" t="s">
        <v>57</v>
      </c>
      <c r="O14" s="79" t="s">
        <v>16</v>
      </c>
      <c r="P14" s="76" t="s">
        <v>29</v>
      </c>
      <c r="Q14" s="83" t="s">
        <v>28</v>
      </c>
      <c r="R14" s="77" t="s">
        <v>9</v>
      </c>
      <c r="S14" s="77"/>
      <c r="T14" s="141"/>
      <c r="U14" s="121"/>
      <c r="V14" s="136"/>
    </row>
    <row r="15" spans="2:22" ht="15.75" customHeight="1" thickBot="1" x14ac:dyDescent="0.3">
      <c r="B15" s="102"/>
      <c r="C15" s="114"/>
      <c r="D15" s="114"/>
      <c r="E15" s="122"/>
      <c r="F15" s="42"/>
      <c r="G15" s="139"/>
      <c r="H15" s="139"/>
      <c r="I15" s="139"/>
      <c r="J15" s="139"/>
      <c r="K15" s="41"/>
      <c r="L15" s="84"/>
      <c r="M15" s="84"/>
      <c r="N15" s="84"/>
      <c r="O15" s="84"/>
      <c r="P15" s="84"/>
      <c r="Q15" s="84"/>
      <c r="R15" s="82"/>
      <c r="S15" s="51"/>
      <c r="T15" s="142"/>
      <c r="U15" s="122"/>
      <c r="V15" s="137"/>
    </row>
    <row r="16" spans="2:22" x14ac:dyDescent="0.25">
      <c r="B16" s="143" t="s">
        <v>27</v>
      </c>
      <c r="C16" s="144"/>
      <c r="D16" s="50"/>
      <c r="E16" s="45"/>
      <c r="F16" s="49">
        <f>SUM(P9)</f>
        <v>77</v>
      </c>
      <c r="G16" s="107">
        <f>SUM(P9)</f>
        <v>77</v>
      </c>
      <c r="H16" s="145"/>
      <c r="I16" s="145"/>
      <c r="J16" s="146"/>
      <c r="K16" s="48">
        <f>SUM(P9)</f>
        <v>77</v>
      </c>
      <c r="L16" s="48">
        <v>77</v>
      </c>
      <c r="M16" s="48">
        <v>77</v>
      </c>
      <c r="N16" s="48">
        <v>77</v>
      </c>
      <c r="O16" s="48">
        <v>77</v>
      </c>
      <c r="P16" s="48">
        <v>77</v>
      </c>
      <c r="Q16" s="48">
        <v>77</v>
      </c>
      <c r="R16" s="80">
        <v>77</v>
      </c>
      <c r="S16" s="47"/>
      <c r="T16" s="46"/>
      <c r="U16" s="45"/>
      <c r="V16" s="44"/>
    </row>
    <row r="17" spans="1:22" ht="19.5" thickBot="1" x14ac:dyDescent="0.3">
      <c r="B17" s="147" t="s">
        <v>26</v>
      </c>
      <c r="C17" s="148"/>
      <c r="D17" s="43"/>
      <c r="E17" s="12" t="s">
        <v>25</v>
      </c>
      <c r="F17" s="42">
        <v>200</v>
      </c>
      <c r="G17" s="139">
        <v>200</v>
      </c>
      <c r="H17" s="139"/>
      <c r="I17" s="139"/>
      <c r="J17" s="139"/>
      <c r="K17" s="41">
        <v>30</v>
      </c>
      <c r="L17" s="84">
        <v>200</v>
      </c>
      <c r="M17" s="84" t="s">
        <v>61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49" t="s">
        <v>24</v>
      </c>
      <c r="C18" s="150"/>
      <c r="D18" s="36">
        <v>35</v>
      </c>
      <c r="E18" s="35" t="s">
        <v>8</v>
      </c>
      <c r="F18" s="34"/>
      <c r="G18" s="151"/>
      <c r="H18" s="152"/>
      <c r="I18" s="152"/>
      <c r="J18" s="153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>SUM(F18:S18)</f>
        <v>0.05</v>
      </c>
      <c r="U18" s="30">
        <v>3.85</v>
      </c>
      <c r="V18" s="29">
        <f t="shared" ref="V18:V38" si="0">SUM(U18)*D18</f>
        <v>134.75</v>
      </c>
    </row>
    <row r="19" spans="1:22" x14ac:dyDescent="0.3">
      <c r="A19" s="1">
        <v>2</v>
      </c>
      <c r="B19" s="154" t="s">
        <v>23</v>
      </c>
      <c r="C19" s="155"/>
      <c r="D19" s="21">
        <v>23</v>
      </c>
      <c r="E19" s="18" t="s">
        <v>8</v>
      </c>
      <c r="F19" s="20"/>
      <c r="G19" s="156"/>
      <c r="H19" s="157"/>
      <c r="I19" s="157"/>
      <c r="J19" s="158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>SUM(F19:S19)</f>
        <v>8.0000000000000002E-3</v>
      </c>
      <c r="U19" s="7">
        <v>0.62</v>
      </c>
      <c r="V19" s="6">
        <f t="shared" si="0"/>
        <v>14.26</v>
      </c>
    </row>
    <row r="20" spans="1:22" x14ac:dyDescent="0.3">
      <c r="A20" s="1">
        <v>4</v>
      </c>
      <c r="B20" s="154" t="s">
        <v>22</v>
      </c>
      <c r="C20" s="155"/>
      <c r="D20" s="21">
        <v>32</v>
      </c>
      <c r="E20" s="18" t="s">
        <v>8</v>
      </c>
      <c r="F20" s="20"/>
      <c r="G20" s="156"/>
      <c r="H20" s="157"/>
      <c r="I20" s="157"/>
      <c r="J20" s="158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>SUM(F20:S20)</f>
        <v>6.0000000000000001E-3</v>
      </c>
      <c r="U20" s="7">
        <v>0.46</v>
      </c>
      <c r="V20" s="6">
        <f t="shared" si="0"/>
        <v>14.72</v>
      </c>
    </row>
    <row r="21" spans="1:22" x14ac:dyDescent="0.3">
      <c r="A21" s="1">
        <v>5</v>
      </c>
      <c r="B21" s="154" t="s">
        <v>21</v>
      </c>
      <c r="C21" s="155"/>
      <c r="D21" s="21">
        <v>156</v>
      </c>
      <c r="E21" s="75" t="s">
        <v>8</v>
      </c>
      <c r="F21" s="20"/>
      <c r="G21" s="156"/>
      <c r="H21" s="157"/>
      <c r="I21" s="157"/>
      <c r="J21" s="158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>SUM(F21:S21)</f>
        <v>7.0000000000000001E-3</v>
      </c>
      <c r="U21" s="7">
        <v>0.54</v>
      </c>
      <c r="V21" s="6">
        <f t="shared" si="0"/>
        <v>84.240000000000009</v>
      </c>
    </row>
    <row r="22" spans="1:22" x14ac:dyDescent="0.3">
      <c r="A22" s="1">
        <v>6</v>
      </c>
      <c r="B22" s="63" t="s">
        <v>60</v>
      </c>
      <c r="C22" s="64"/>
      <c r="D22" s="21">
        <v>350</v>
      </c>
      <c r="E22" s="72" t="s">
        <v>8</v>
      </c>
      <c r="F22" s="20"/>
      <c r="G22" s="65"/>
      <c r="H22" s="66"/>
      <c r="I22" s="66"/>
      <c r="J22" s="67"/>
      <c r="K22" s="16"/>
      <c r="L22" s="16">
        <v>2E-3</v>
      </c>
      <c r="M22" s="16">
        <v>1.6000000000000001E-3</v>
      </c>
      <c r="N22" s="16"/>
      <c r="O22" s="16"/>
      <c r="P22" s="16"/>
      <c r="Q22" s="16"/>
      <c r="R22" s="85"/>
      <c r="S22" s="68"/>
      <c r="T22" s="14">
        <v>3.5999999999999999E-3</v>
      </c>
      <c r="U22" s="7">
        <v>0.28000000000000003</v>
      </c>
      <c r="V22" s="6">
        <f t="shared" si="0"/>
        <v>98.000000000000014</v>
      </c>
    </row>
    <row r="23" spans="1:22" x14ac:dyDescent="0.3">
      <c r="A23" s="1">
        <v>7</v>
      </c>
      <c r="B23" s="154" t="s">
        <v>68</v>
      </c>
      <c r="C23" s="155"/>
      <c r="D23" s="21">
        <v>54</v>
      </c>
      <c r="E23" s="18" t="s">
        <v>8</v>
      </c>
      <c r="F23" s="20"/>
      <c r="G23" s="156"/>
      <c r="H23" s="157"/>
      <c r="I23" s="157"/>
      <c r="J23" s="158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>SUM(F23:S23)</f>
        <v>1.4999999999999999E-2</v>
      </c>
      <c r="U23" s="7">
        <v>1.1599999999999999</v>
      </c>
      <c r="V23" s="6">
        <f t="shared" si="0"/>
        <v>62.639999999999993</v>
      </c>
    </row>
    <row r="24" spans="1:22" x14ac:dyDescent="0.3">
      <c r="A24" s="1">
        <v>8</v>
      </c>
      <c r="B24" s="154" t="s">
        <v>20</v>
      </c>
      <c r="C24" s="155"/>
      <c r="D24" s="21">
        <v>861</v>
      </c>
      <c r="E24" s="18" t="s">
        <v>8</v>
      </c>
      <c r="F24" s="20"/>
      <c r="G24" s="156"/>
      <c r="H24" s="157"/>
      <c r="I24" s="157"/>
      <c r="J24" s="158"/>
      <c r="K24" s="16"/>
      <c r="L24" s="16"/>
      <c r="M24" s="16"/>
      <c r="N24" s="16"/>
      <c r="O24" s="16"/>
      <c r="P24" s="16">
        <v>2.3E-3</v>
      </c>
      <c r="Q24" s="16"/>
      <c r="R24" s="85"/>
      <c r="S24" s="15"/>
      <c r="T24" s="14">
        <f>SUM(F24:S24)</f>
        <v>2.3E-3</v>
      </c>
      <c r="U24" s="7">
        <v>0.18</v>
      </c>
      <c r="V24" s="6">
        <f t="shared" si="0"/>
        <v>154.97999999999999</v>
      </c>
    </row>
    <row r="25" spans="1:22" x14ac:dyDescent="0.3">
      <c r="A25" s="1">
        <v>9</v>
      </c>
      <c r="B25" s="154" t="s">
        <v>19</v>
      </c>
      <c r="C25" s="155"/>
      <c r="D25" s="21">
        <v>278</v>
      </c>
      <c r="E25" s="18" t="s">
        <v>8</v>
      </c>
      <c r="F25" s="20"/>
      <c r="G25" s="156"/>
      <c r="H25" s="157"/>
      <c r="I25" s="157"/>
      <c r="J25" s="158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>SUM(F25:S25)</f>
        <v>3.0000000000000001E-3</v>
      </c>
      <c r="U25" s="7">
        <v>0.23</v>
      </c>
      <c r="V25" s="6">
        <f t="shared" si="0"/>
        <v>63.940000000000005</v>
      </c>
    </row>
    <row r="26" spans="1:22" x14ac:dyDescent="0.3">
      <c r="A26" s="1">
        <v>10</v>
      </c>
      <c r="B26" s="154" t="s">
        <v>18</v>
      </c>
      <c r="C26" s="155"/>
      <c r="D26" s="21">
        <v>630</v>
      </c>
      <c r="E26" s="18" t="s">
        <v>8</v>
      </c>
      <c r="F26" s="20"/>
      <c r="G26" s="156"/>
      <c r="H26" s="157"/>
      <c r="I26" s="157"/>
      <c r="J26" s="158"/>
      <c r="K26" s="16"/>
      <c r="L26" s="16"/>
      <c r="M26" s="16">
        <v>5.0999999999999997E-2</v>
      </c>
      <c r="N26" s="16"/>
      <c r="O26" s="16"/>
      <c r="P26" s="16"/>
      <c r="Q26" s="16"/>
      <c r="R26" s="85"/>
      <c r="S26" s="15"/>
      <c r="T26" s="14">
        <f>SUM(F26:S26)</f>
        <v>5.0999999999999997E-2</v>
      </c>
      <c r="U26" s="7">
        <v>3.93</v>
      </c>
      <c r="V26" s="6">
        <f t="shared" si="0"/>
        <v>2475.9</v>
      </c>
    </row>
    <row r="27" spans="1:22" x14ac:dyDescent="0.3">
      <c r="A27" s="1">
        <v>11</v>
      </c>
      <c r="B27" s="63" t="s">
        <v>70</v>
      </c>
      <c r="C27" s="64"/>
      <c r="D27" s="21">
        <v>57</v>
      </c>
      <c r="E27" s="61" t="s">
        <v>8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1.93</v>
      </c>
      <c r="V27" s="6">
        <f t="shared" si="0"/>
        <v>110.00999999999999</v>
      </c>
    </row>
    <row r="28" spans="1:22" ht="15.75" customHeight="1" x14ac:dyDescent="0.3">
      <c r="A28" s="1">
        <v>12</v>
      </c>
      <c r="B28" s="154" t="s">
        <v>17</v>
      </c>
      <c r="C28" s="155"/>
      <c r="D28" s="21">
        <v>8</v>
      </c>
      <c r="E28" s="73" t="s">
        <v>67</v>
      </c>
      <c r="F28" s="20"/>
      <c r="G28" s="156"/>
      <c r="H28" s="157"/>
      <c r="I28" s="157"/>
      <c r="J28" s="158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>SUM(F28:S28)</f>
        <v>1.0999999999999999E-2</v>
      </c>
      <c r="U28" s="7">
        <v>14</v>
      </c>
      <c r="V28" s="6">
        <f t="shared" si="0"/>
        <v>112</v>
      </c>
    </row>
    <row r="29" spans="1:22" x14ac:dyDescent="0.3">
      <c r="A29" s="1">
        <v>13</v>
      </c>
      <c r="B29" s="154" t="s">
        <v>16</v>
      </c>
      <c r="C29" s="155"/>
      <c r="D29" s="28">
        <v>49</v>
      </c>
      <c r="E29" s="18" t="s">
        <v>8</v>
      </c>
      <c r="F29" s="27"/>
      <c r="G29" s="156"/>
      <c r="H29" s="157"/>
      <c r="I29" s="157"/>
      <c r="J29" s="158"/>
      <c r="K29" s="16">
        <v>0.03</v>
      </c>
      <c r="L29" s="16"/>
      <c r="M29" s="16">
        <v>1.0999999999999999E-2</v>
      </c>
      <c r="N29" s="16"/>
      <c r="O29" s="16">
        <v>0.05</v>
      </c>
      <c r="P29" s="16"/>
      <c r="Q29" s="16"/>
      <c r="R29" s="85"/>
      <c r="S29" s="15"/>
      <c r="T29" s="14">
        <f>SUM(F29:S29)</f>
        <v>9.0999999999999998E-2</v>
      </c>
      <c r="U29" s="7">
        <v>7</v>
      </c>
      <c r="V29" s="6">
        <f t="shared" si="0"/>
        <v>343</v>
      </c>
    </row>
    <row r="30" spans="1:22" x14ac:dyDescent="0.3">
      <c r="A30" s="1">
        <v>14</v>
      </c>
      <c r="B30" s="154" t="s">
        <v>15</v>
      </c>
      <c r="C30" s="155"/>
      <c r="D30" s="21">
        <v>34</v>
      </c>
      <c r="E30" s="18" t="s">
        <v>8</v>
      </c>
      <c r="F30" s="20"/>
      <c r="G30" s="156"/>
      <c r="H30" s="157"/>
      <c r="I30" s="157"/>
      <c r="J30" s="158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>SUM(F30:S30)</f>
        <v>3.7000000000000005E-2</v>
      </c>
      <c r="U30" s="7">
        <v>2.85</v>
      </c>
      <c r="V30" s="6">
        <f t="shared" si="0"/>
        <v>96.9</v>
      </c>
    </row>
    <row r="31" spans="1:22" x14ac:dyDescent="0.3">
      <c r="A31" s="1">
        <v>15</v>
      </c>
      <c r="B31" s="26" t="s">
        <v>14</v>
      </c>
      <c r="C31" s="25"/>
      <c r="D31" s="21">
        <v>66</v>
      </c>
      <c r="E31" s="18" t="s">
        <v>8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2.77</v>
      </c>
      <c r="V31" s="6">
        <f t="shared" si="0"/>
        <v>182.82</v>
      </c>
    </row>
    <row r="32" spans="1:22" x14ac:dyDescent="0.3">
      <c r="A32" s="1">
        <v>17</v>
      </c>
      <c r="B32" s="154" t="s">
        <v>58</v>
      </c>
      <c r="C32" s="155"/>
      <c r="D32" s="21">
        <v>195</v>
      </c>
      <c r="E32" s="18" t="s">
        <v>8</v>
      </c>
      <c r="F32" s="20"/>
      <c r="G32" s="156"/>
      <c r="H32" s="157"/>
      <c r="I32" s="157"/>
      <c r="J32" s="158"/>
      <c r="K32" s="16"/>
      <c r="L32" s="16"/>
      <c r="M32" s="16"/>
      <c r="N32" s="16">
        <v>7.7999999999999996E-3</v>
      </c>
      <c r="O32" s="16"/>
      <c r="P32" s="16"/>
      <c r="Q32" s="16"/>
      <c r="R32" s="85"/>
      <c r="S32" s="15"/>
      <c r="T32" s="14">
        <f t="shared" ref="T32:T37" si="1">SUM(F32:S32)</f>
        <v>7.7999999999999996E-3</v>
      </c>
      <c r="U32" s="7">
        <v>0.6</v>
      </c>
      <c r="V32" s="6">
        <f t="shared" si="0"/>
        <v>117</v>
      </c>
    </row>
    <row r="33" spans="1:22" x14ac:dyDescent="0.3">
      <c r="A33" s="1">
        <v>18</v>
      </c>
      <c r="B33" s="154" t="s">
        <v>13</v>
      </c>
      <c r="C33" s="155"/>
      <c r="D33" s="21">
        <v>88</v>
      </c>
      <c r="E33" s="71" t="s">
        <v>8</v>
      </c>
      <c r="F33" s="20">
        <v>2.5000000000000001E-2</v>
      </c>
      <c r="G33" s="156"/>
      <c r="H33" s="157"/>
      <c r="I33" s="157"/>
      <c r="J33" s="158"/>
      <c r="K33" s="16"/>
      <c r="L33" s="16"/>
      <c r="M33" s="16"/>
      <c r="N33" s="16"/>
      <c r="O33" s="16"/>
      <c r="P33" s="16">
        <v>2.7E-2</v>
      </c>
      <c r="Q33" s="16"/>
      <c r="R33" s="85"/>
      <c r="S33" s="15"/>
      <c r="T33" s="14">
        <f t="shared" si="1"/>
        <v>5.2000000000000005E-2</v>
      </c>
      <c r="U33" s="7">
        <v>4</v>
      </c>
      <c r="V33" s="6">
        <f t="shared" si="0"/>
        <v>352</v>
      </c>
    </row>
    <row r="34" spans="1:22" x14ac:dyDescent="0.3">
      <c r="A34" s="1">
        <v>19</v>
      </c>
      <c r="B34" s="154" t="s">
        <v>12</v>
      </c>
      <c r="C34" s="155"/>
      <c r="D34" s="21">
        <v>155</v>
      </c>
      <c r="E34" s="18" t="s">
        <v>8</v>
      </c>
      <c r="F34" s="20"/>
      <c r="G34" s="156"/>
      <c r="H34" s="157"/>
      <c r="I34" s="157"/>
      <c r="J34" s="158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1"/>
        <v>2E-3</v>
      </c>
      <c r="U34" s="7">
        <v>0.15</v>
      </c>
      <c r="V34" s="6">
        <f t="shared" si="0"/>
        <v>23.25</v>
      </c>
    </row>
    <row r="35" spans="1:22" x14ac:dyDescent="0.3">
      <c r="A35" s="1">
        <v>20</v>
      </c>
      <c r="B35" s="159" t="s">
        <v>11</v>
      </c>
      <c r="C35" s="160"/>
      <c r="D35" s="19">
        <v>440</v>
      </c>
      <c r="E35" s="70" t="s">
        <v>8</v>
      </c>
      <c r="F35" s="17"/>
      <c r="G35" s="161"/>
      <c r="H35" s="162"/>
      <c r="I35" s="162"/>
      <c r="J35" s="163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1"/>
        <v>2.0000000000000001E-4</v>
      </c>
      <c r="U35" s="74">
        <v>1.4999999999999999E-2</v>
      </c>
      <c r="V35" s="6">
        <f t="shared" si="0"/>
        <v>6.6</v>
      </c>
    </row>
    <row r="36" spans="1:22" x14ac:dyDescent="0.3">
      <c r="A36" s="1">
        <v>21</v>
      </c>
      <c r="B36" s="159" t="s">
        <v>10</v>
      </c>
      <c r="C36" s="160"/>
      <c r="D36" s="19">
        <v>800</v>
      </c>
      <c r="E36" s="70" t="s">
        <v>8</v>
      </c>
      <c r="F36" s="17"/>
      <c r="G36" s="161">
        <v>2.0000000000000001E-4</v>
      </c>
      <c r="H36" s="162"/>
      <c r="I36" s="162"/>
      <c r="J36" s="163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1"/>
        <v>4.0000000000000002E-4</v>
      </c>
      <c r="U36" s="74">
        <v>3.1E-2</v>
      </c>
      <c r="V36" s="6">
        <f t="shared" si="0"/>
        <v>24.8</v>
      </c>
    </row>
    <row r="37" spans="1:22" x14ac:dyDescent="0.3">
      <c r="A37" s="1">
        <v>22</v>
      </c>
      <c r="B37" s="159" t="s">
        <v>9</v>
      </c>
      <c r="C37" s="160"/>
      <c r="D37" s="19">
        <v>18</v>
      </c>
      <c r="E37" s="18" t="s">
        <v>8</v>
      </c>
      <c r="F37" s="17"/>
      <c r="G37" s="161"/>
      <c r="H37" s="162"/>
      <c r="I37" s="162"/>
      <c r="J37" s="163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1"/>
        <v>4.0000000000000001E-3</v>
      </c>
      <c r="U37" s="7">
        <v>0.31</v>
      </c>
      <c r="V37" s="6">
        <f t="shared" si="0"/>
        <v>5.58</v>
      </c>
    </row>
    <row r="38" spans="1:22" x14ac:dyDescent="0.3">
      <c r="A38" s="1">
        <v>23</v>
      </c>
      <c r="B38" s="88" t="s">
        <v>63</v>
      </c>
      <c r="C38" s="89"/>
      <c r="D38" s="90">
        <v>50</v>
      </c>
      <c r="E38" s="91" t="s">
        <v>8</v>
      </c>
      <c r="F38" s="92">
        <v>2.5000000000000001E-2</v>
      </c>
      <c r="G38" s="93"/>
      <c r="H38" s="94"/>
      <c r="I38" s="94"/>
      <c r="J38" s="92"/>
      <c r="K38" s="95"/>
      <c r="L38" s="95"/>
      <c r="M38" s="95"/>
      <c r="N38" s="95"/>
      <c r="O38" s="95"/>
      <c r="P38" s="95"/>
      <c r="Q38" s="95"/>
      <c r="R38" s="93"/>
      <c r="S38" s="93"/>
      <c r="T38" s="96">
        <v>2.5000000000000001E-2</v>
      </c>
      <c r="U38" s="7">
        <v>1.93</v>
      </c>
      <c r="V38" s="6">
        <f t="shared" si="0"/>
        <v>96.5</v>
      </c>
    </row>
    <row r="39" spans="1:22" ht="19.5" thickBot="1" x14ac:dyDescent="0.35">
      <c r="B39" s="164"/>
      <c r="C39" s="165"/>
      <c r="D39" s="13"/>
      <c r="E39" s="12"/>
      <c r="F39" s="11"/>
      <c r="G39" s="166"/>
      <c r="H39" s="167"/>
      <c r="I39" s="167"/>
      <c r="J39" s="168"/>
      <c r="K39" s="10"/>
      <c r="L39" s="10"/>
      <c r="M39" s="10"/>
      <c r="N39" s="10"/>
      <c r="O39" s="10"/>
      <c r="P39" s="10"/>
      <c r="Q39" s="10"/>
      <c r="R39" s="86"/>
      <c r="S39" s="9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5" t="s">
        <v>7</v>
      </c>
      <c r="T40" s="169">
        <f>V18+V19+V20+V21+V22+V23+V24+V25+V26+V27+V28+V29+V30+V31+V32+V33+V34+V35+V36+V37+V38</f>
        <v>4573.8900000000012</v>
      </c>
      <c r="U40" s="133"/>
      <c r="V40" s="134"/>
    </row>
    <row r="41" spans="1:22" x14ac:dyDescent="0.25">
      <c r="B41" s="4"/>
      <c r="C41" s="4"/>
      <c r="D41" s="3"/>
      <c r="E41" s="3"/>
      <c r="F41" s="3"/>
      <c r="G41" s="3"/>
      <c r="H41" s="3"/>
      <c r="I41" s="3"/>
      <c r="J41" s="3"/>
      <c r="K41" s="3"/>
      <c r="L41" s="59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104" t="s">
        <v>6</v>
      </c>
      <c r="C42" s="104"/>
      <c r="D42" s="104" t="s">
        <v>3</v>
      </c>
      <c r="E42" s="104"/>
      <c r="F42" s="104"/>
      <c r="G42" s="104" t="s">
        <v>5</v>
      </c>
      <c r="H42" s="104"/>
      <c r="I42" s="104"/>
      <c r="J42" s="104"/>
      <c r="K42" s="104"/>
      <c r="L42" s="60"/>
      <c r="P42" s="1" t="s">
        <v>4</v>
      </c>
      <c r="Q42" s="104" t="s">
        <v>1</v>
      </c>
      <c r="R42" s="104"/>
      <c r="S42" s="104" t="s">
        <v>73</v>
      </c>
      <c r="T42" s="104"/>
    </row>
    <row r="44" spans="1:22" ht="18.75" customHeight="1" x14ac:dyDescent="0.3">
      <c r="B44" s="170"/>
      <c r="C44" s="170"/>
      <c r="D44" s="104"/>
      <c r="E44" s="104"/>
      <c r="F44" s="104"/>
      <c r="G44" s="104"/>
      <c r="H44" s="104"/>
      <c r="I44" s="104"/>
      <c r="J44" s="104"/>
      <c r="K44" s="104"/>
      <c r="L44" s="60"/>
      <c r="P44" s="2" t="s">
        <v>2</v>
      </c>
      <c r="Q44" s="104" t="s">
        <v>1</v>
      </c>
      <c r="R44" s="104"/>
      <c r="S44" s="104" t="s">
        <v>0</v>
      </c>
      <c r="T44" s="104"/>
    </row>
  </sheetData>
  <sheetProtection formatCells="0"/>
  <protectedRanges>
    <protectedRange sqref="B39:S39 B18:S19 B20:S31 B32:S38" name="Диапазон4"/>
    <protectedRange sqref="P9" name="Диапазон3"/>
    <protectedRange sqref="B4" name="Диапазон2"/>
    <protectedRange sqref="O1" name="Диапазон1"/>
  </protectedRanges>
  <mergeCells count="88">
    <mergeCell ref="S44:T44"/>
    <mergeCell ref="B44:C44"/>
    <mergeCell ref="D44:F44"/>
    <mergeCell ref="G44:K44"/>
    <mergeCell ref="Q44:R44"/>
    <mergeCell ref="S42:T42"/>
    <mergeCell ref="B39:C39"/>
    <mergeCell ref="G39:J39"/>
    <mergeCell ref="B34:C34"/>
    <mergeCell ref="G34:J34"/>
    <mergeCell ref="B35:C35"/>
    <mergeCell ref="G35:J35"/>
    <mergeCell ref="B36:C36"/>
    <mergeCell ref="G36:J36"/>
    <mergeCell ref="T40:V40"/>
    <mergeCell ref="B42:C42"/>
    <mergeCell ref="D42:F42"/>
    <mergeCell ref="G42:K42"/>
    <mergeCell ref="Q42:R42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2025-12-10T07:24:32Z</cp:lastPrinted>
  <dcterms:created xsi:type="dcterms:W3CDTF">2022-11-18T07:32:55Z</dcterms:created>
  <dcterms:modified xsi:type="dcterms:W3CDTF">2025-12-10T07:24:44Z</dcterms:modified>
</cp:coreProperties>
</file>