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95" windowWidth="20055" windowHeight="7815"/>
  </bookViews>
  <sheets>
    <sheet name="Пн2" sheetId="1" r:id="rId1"/>
  </sheets>
  <calcPr calcId="144525"/>
</workbook>
</file>

<file path=xl/calcChain.xml><?xml version="1.0" encoding="utf-8"?>
<calcChain xmlns="http://schemas.openxmlformats.org/spreadsheetml/2006/main">
  <c r="T34" i="1" l="1"/>
  <c r="V34" i="1"/>
  <c r="V36" i="1" l="1"/>
  <c r="V32" i="1" l="1"/>
  <c r="V37" i="1"/>
  <c r="T37" i="1"/>
  <c r="V35" i="1"/>
  <c r="T35" i="1"/>
  <c r="V33" i="1"/>
  <c r="T33" i="1"/>
  <c r="V31" i="1"/>
  <c r="T31" i="1"/>
  <c r="V30" i="1"/>
  <c r="T30" i="1"/>
  <c r="V29" i="1"/>
  <c r="V28" i="1"/>
  <c r="T28" i="1"/>
  <c r="V27" i="1"/>
  <c r="T27" i="1"/>
  <c r="V26" i="1"/>
  <c r="T26" i="1"/>
  <c r="V25" i="1"/>
  <c r="T25" i="1"/>
  <c r="V24" i="1"/>
  <c r="T24" i="1"/>
  <c r="V23" i="1"/>
  <c r="T23" i="1"/>
  <c r="V22" i="1"/>
  <c r="T22" i="1"/>
  <c r="V21" i="1"/>
  <c r="T21" i="1"/>
  <c r="V20" i="1"/>
  <c r="T20" i="1"/>
  <c r="V19" i="1"/>
  <c r="T19" i="1"/>
  <c r="V18" i="1"/>
  <c r="T18" i="1"/>
  <c r="L9" i="1"/>
  <c r="T38" i="1" l="1"/>
  <c r="N9" i="1" s="1"/>
  <c r="O10" i="1" s="1"/>
</calcChain>
</file>

<file path=xl/sharedStrings.xml><?xml version="1.0" encoding="utf-8"?>
<sst xmlns="http://schemas.openxmlformats.org/spreadsheetml/2006/main" count="103" uniqueCount="76">
  <si>
    <t xml:space="preserve">Утверждаю </t>
  </si>
  <si>
    <t xml:space="preserve">Учреждение:           </t>
  </si>
  <si>
    <t xml:space="preserve">   МКОУ «НШДС с.п. В.Акбаш           </t>
  </si>
  <si>
    <t>Ответственное лицо</t>
  </si>
  <si>
    <t>_____________________</t>
  </si>
  <si>
    <t xml:space="preserve"> Алагирова  М.А.</t>
  </si>
  <si>
    <t>формы по ОКУД</t>
  </si>
  <si>
    <t xml:space="preserve">Коды категорий довольствующихся
дошкольники
</t>
  </si>
  <si>
    <t xml:space="preserve">Плановая стоимость одного дня
(руб)
</t>
  </si>
  <si>
    <t>Численность довольствующихся по плановой стоимости одного дня</t>
  </si>
  <si>
    <t>Плановая стоимость  на всех довольствующихся (руб)</t>
  </si>
  <si>
    <t>Фактическая стоимость, (руб)</t>
  </si>
  <si>
    <t xml:space="preserve">
Количество присутствующих по факту</t>
  </si>
  <si>
    <t>коды</t>
  </si>
  <si>
    <t>Суммарных категорий</t>
  </si>
  <si>
    <t>по плановой стоимости одного дня</t>
  </si>
  <si>
    <t>Всего</t>
  </si>
  <si>
    <t>Наименование</t>
  </si>
  <si>
    <t>Цена</t>
  </si>
  <si>
    <t>Ед.изм</t>
  </si>
  <si>
    <t>Количество продуктов питания, подлежащих закладке</t>
  </si>
  <si>
    <t>Расход продуктов питания на одного ребёнка</t>
  </si>
  <si>
    <t>Общий расход продуктов</t>
  </si>
  <si>
    <t>0бщий расход в рублях</t>
  </si>
  <si>
    <t>Завтрак</t>
  </si>
  <si>
    <t>Обед</t>
  </si>
  <si>
    <t>Полдник</t>
  </si>
  <si>
    <t>Каша овсяная</t>
  </si>
  <si>
    <t>Чай</t>
  </si>
  <si>
    <t>Кисель</t>
  </si>
  <si>
    <t>Хлеб</t>
  </si>
  <si>
    <t>Рогалики с повидлом</t>
  </si>
  <si>
    <t>Соль</t>
  </si>
  <si>
    <t>Количество порций</t>
  </si>
  <si>
    <t>Выход -вес порций</t>
  </si>
  <si>
    <t>г</t>
  </si>
  <si>
    <t>кг</t>
  </si>
  <si>
    <t>Картофель</t>
  </si>
  <si>
    <t>Морковь</t>
  </si>
  <si>
    <t>Лук</t>
  </si>
  <si>
    <t>Масло раст</t>
  </si>
  <si>
    <t>л</t>
  </si>
  <si>
    <t>Томат</t>
  </si>
  <si>
    <t>Сметана</t>
  </si>
  <si>
    <t>Мука</t>
  </si>
  <si>
    <t>Мясо говяж</t>
  </si>
  <si>
    <t>Сахар</t>
  </si>
  <si>
    <t>Молоко</t>
  </si>
  <si>
    <t>Дрожжи</t>
  </si>
  <si>
    <t>Яйцо</t>
  </si>
  <si>
    <t>Итог:</t>
  </si>
  <si>
    <t>Главный бухгалтер</t>
  </si>
  <si>
    <t>_________________________</t>
  </si>
  <si>
    <t>Кандрокова Ж.С</t>
  </si>
  <si>
    <t>Повар</t>
  </si>
  <si>
    <t>Кладовщик</t>
  </si>
  <si>
    <t>Алагирова М.А.</t>
  </si>
  <si>
    <t xml:space="preserve">директор    </t>
  </si>
  <si>
    <t>Балкарова М.М.</t>
  </si>
  <si>
    <t xml:space="preserve">2 неделя </t>
  </si>
  <si>
    <t>понедель-ник</t>
  </si>
  <si>
    <t>Веришель</t>
  </si>
  <si>
    <t>шт</t>
  </si>
  <si>
    <t>60\90</t>
  </si>
  <si>
    <t xml:space="preserve">   </t>
  </si>
  <si>
    <t>Пшено</t>
  </si>
  <si>
    <t>Котлета с пшенным гарниром и сметанным соусом</t>
  </si>
  <si>
    <t xml:space="preserve">  </t>
  </si>
  <si>
    <t>Суп Домашний со сметаной</t>
  </si>
  <si>
    <t>Фиапшева  М.А.</t>
  </si>
  <si>
    <t>Печенье</t>
  </si>
  <si>
    <t>0,085</t>
  </si>
  <si>
    <t>0,02</t>
  </si>
  <si>
    <t>0,036</t>
  </si>
  <si>
    <t>Меню-требование на выдачу продуктов питания № 1</t>
  </si>
  <si>
    <t>12.01.2026г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</si>
</sst>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2" fontId="1" fillId="0" borderId="43" xfId="0" applyNumberFormat="1" applyFont="1" applyBorder="1"/>
    <xf numFmtId="0" fontId="1" fillId="0" borderId="44" xfId="0" applyFont="1" applyBorder="1" applyAlignment="1">
      <alignment horizontal="center" vertical="center" wrapText="1"/>
    </xf>
    <xf numFmtId="0" fontId="1" fillId="0" borderId="43" xfId="0" applyNumberFormat="1" applyFont="1" applyBorder="1"/>
    <xf numFmtId="0" fontId="1" fillId="0" borderId="43" xfId="0" applyNumberFormat="1" applyFont="1" applyBorder="1" applyAlignment="1">
      <alignment horizontal="center" vertical="center" wrapText="1"/>
    </xf>
    <xf numFmtId="0" fontId="1" fillId="0" borderId="45" xfId="0" applyNumberFormat="1" applyFont="1" applyBorder="1" applyAlignment="1">
      <alignment horizontal="center" vertical="center" wrapText="1"/>
    </xf>
    <xf numFmtId="49" fontId="1" fillId="0" borderId="24" xfId="0" applyNumberFormat="1" applyFont="1" applyBorder="1" applyAlignment="1">
      <alignment horizontal="right"/>
    </xf>
    <xf numFmtId="2" fontId="1" fillId="0" borderId="44" xfId="0" applyNumberFormat="1" applyFont="1" applyBorder="1" applyAlignment="1">
      <alignment horizontal="center" vertical="center" wrapText="1"/>
    </xf>
    <xf numFmtId="2" fontId="1" fillId="0" borderId="4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/>
    <xf numFmtId="0" fontId="1" fillId="0" borderId="27" xfId="0" applyFont="1" applyBorder="1" applyAlignment="1">
      <alignment horizontal="center" vertical="center" wrapText="1"/>
    </xf>
    <xf numFmtId="0" fontId="1" fillId="0" borderId="7" xfId="0" applyNumberFormat="1" applyFont="1" applyBorder="1"/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49" fontId="1" fillId="0" borderId="44" xfId="0" applyNumberFormat="1" applyFont="1" applyBorder="1" applyAlignment="1">
      <alignment horizontal="right"/>
    </xf>
    <xf numFmtId="2" fontId="1" fillId="0" borderId="27" xfId="0" applyNumberFormat="1" applyFont="1" applyBorder="1" applyAlignment="1">
      <alignment horizontal="center" vertical="center" wrapText="1"/>
    </xf>
    <xf numFmtId="2" fontId="1" fillId="0" borderId="29" xfId="0" applyNumberFormat="1" applyFont="1" applyBorder="1" applyAlignment="1">
      <alignment horizontal="center" vertical="center" wrapText="1"/>
    </xf>
    <xf numFmtId="2" fontId="1" fillId="0" borderId="43" xfId="0" applyNumberFormat="1" applyFont="1" applyBorder="1" applyAlignment="1">
      <alignment horizontal="right" vertical="center"/>
    </xf>
    <xf numFmtId="0" fontId="1" fillId="0" borderId="7" xfId="0" applyNumberFormat="1" applyFont="1" applyBorder="1" applyAlignment="1"/>
    <xf numFmtId="2" fontId="1" fillId="0" borderId="47" xfId="0" applyNumberFormat="1" applyFont="1" applyBorder="1" applyAlignment="1">
      <alignment horizontal="right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49" fontId="1" fillId="0" borderId="27" xfId="0" applyNumberFormat="1" applyFont="1" applyBorder="1" applyAlignment="1">
      <alignment horizontal="right"/>
    </xf>
    <xf numFmtId="2" fontId="1" fillId="0" borderId="49" xfId="0" applyNumberFormat="1" applyFont="1" applyBorder="1" applyAlignment="1">
      <alignment horizontal="right" vertic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51" xfId="0" applyNumberFormat="1" applyFont="1" applyBorder="1" applyAlignment="1">
      <alignment horizontal="center" vertical="center" wrapText="1"/>
    </xf>
    <xf numFmtId="0" fontId="1" fillId="0" borderId="52" xfId="0" applyNumberFormat="1" applyFont="1" applyBorder="1" applyAlignment="1">
      <alignment horizontal="center" vertical="center" wrapText="1"/>
    </xf>
    <xf numFmtId="0" fontId="1" fillId="0" borderId="53" xfId="0" applyNumberFormat="1" applyFont="1" applyBorder="1" applyAlignment="1">
      <alignment horizontal="center" vertical="center" wrapText="1"/>
    </xf>
    <xf numFmtId="2" fontId="1" fillId="0" borderId="41" xfId="0" applyNumberFormat="1" applyFont="1" applyBorder="1" applyAlignment="1">
      <alignment horizontal="right" vertical="center" wrapText="1"/>
    </xf>
    <xf numFmtId="0" fontId="1" fillId="0" borderId="54" xfId="0" applyNumberFormat="1" applyFont="1" applyBorder="1" applyAlignment="1">
      <alignment horizontal="center" vertical="center" wrapText="1"/>
    </xf>
    <xf numFmtId="0" fontId="1" fillId="0" borderId="42" xfId="0" applyNumberFormat="1" applyFont="1" applyBorder="1" applyAlignment="1">
      <alignment horizontal="center" vertical="center" wrapText="1"/>
    </xf>
    <xf numFmtId="49" fontId="1" fillId="0" borderId="55" xfId="0" applyNumberFormat="1" applyFont="1" applyBorder="1" applyAlignment="1">
      <alignment horizontal="right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1" fillId="0" borderId="0" xfId="0" applyFont="1"/>
    <xf numFmtId="0" fontId="1" fillId="0" borderId="2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164" fontId="1" fillId="0" borderId="27" xfId="0" applyNumberFormat="1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28" xfId="0" applyFont="1" applyBorder="1" applyAlignment="1"/>
    <xf numFmtId="0" fontId="1" fillId="0" borderId="29" xfId="0" applyFont="1" applyBorder="1" applyAlignment="1"/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65" fontId="1" fillId="0" borderId="44" xfId="0" applyNumberFormat="1" applyFont="1" applyBorder="1" applyAlignment="1">
      <alignment horizontal="right"/>
    </xf>
    <xf numFmtId="0" fontId="1" fillId="0" borderId="56" xfId="0" applyFont="1" applyBorder="1" applyAlignment="1">
      <alignment vertical="center" wrapText="1"/>
    </xf>
    <xf numFmtId="0" fontId="1" fillId="0" borderId="57" xfId="0" applyFont="1" applyBorder="1" applyAlignment="1">
      <alignment vertical="center" wrapText="1"/>
    </xf>
    <xf numFmtId="0" fontId="1" fillId="0" borderId="49" xfId="0" applyNumberFormat="1" applyFont="1" applyBorder="1" applyAlignment="1">
      <alignment horizontal="center" vertical="center" wrapText="1"/>
    </xf>
    <xf numFmtId="49" fontId="1" fillId="0" borderId="58" xfId="0" applyNumberFormat="1" applyFont="1" applyBorder="1" applyAlignment="1">
      <alignment horizontal="right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54" xfId="0" applyNumberFormat="1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/>
    </xf>
    <xf numFmtId="0" fontId="1" fillId="0" borderId="39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22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59" xfId="0" applyNumberFormat="1" applyFont="1" applyBorder="1" applyAlignment="1">
      <alignment horizontal="center"/>
    </xf>
    <xf numFmtId="165" fontId="1" fillId="0" borderId="1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28" xfId="0" applyFont="1" applyBorder="1" applyAlignment="1">
      <alignment vertical="center" wrapText="1"/>
    </xf>
    <xf numFmtId="0" fontId="1" fillId="0" borderId="29" xfId="0" applyFont="1" applyBorder="1" applyAlignment="1">
      <alignment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47" xfId="0" applyNumberFormat="1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36" xfId="0" applyFont="1" applyBorder="1" applyAlignment="1">
      <alignment vertical="center" wrapText="1"/>
    </xf>
    <xf numFmtId="0" fontId="1" fillId="0" borderId="37" xfId="0" applyFont="1" applyBorder="1" applyAlignment="1">
      <alignment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0" fontId="1" fillId="0" borderId="41" xfId="0" applyNumberFormat="1" applyFont="1" applyBorder="1" applyAlignment="1">
      <alignment horizontal="center" vertical="center" wrapText="1"/>
    </xf>
    <xf numFmtId="0" fontId="1" fillId="0" borderId="54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22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0" fontId="1" fillId="0" borderId="28" xfId="0" applyFont="1" applyBorder="1" applyAlignment="1"/>
    <xf numFmtId="0" fontId="1" fillId="0" borderId="29" xfId="0" applyFont="1" applyBorder="1" applyAlignment="1"/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25" xfId="0" applyFont="1" applyBorder="1" applyAlignment="1">
      <alignment horizontal="right" vertical="center" wrapText="1"/>
    </xf>
    <xf numFmtId="0" fontId="1" fillId="0" borderId="26" xfId="0" applyFont="1" applyBorder="1" applyAlignment="1">
      <alignment horizontal="right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right" vertical="center" wrapText="1"/>
    </xf>
    <xf numFmtId="0" fontId="1" fillId="0" borderId="37" xfId="0" applyFont="1" applyBorder="1" applyAlignment="1">
      <alignment horizontal="right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5" xfId="0" applyFont="1" applyBorder="1" applyAlignment="1"/>
    <xf numFmtId="0" fontId="1" fillId="0" borderId="26" xfId="0" applyFont="1" applyBorder="1" applyAlignment="1"/>
    <xf numFmtId="0" fontId="1" fillId="0" borderId="3" xfId="0" applyNumberFormat="1" applyFont="1" applyBorder="1" applyAlignment="1">
      <alignment horizontal="center"/>
    </xf>
    <xf numFmtId="0" fontId="1" fillId="0" borderId="38" xfId="0" applyNumberFormat="1" applyFont="1" applyBorder="1" applyAlignment="1">
      <alignment horizontal="center"/>
    </xf>
    <xf numFmtId="0" fontId="1" fillId="0" borderId="39" xfId="0" applyNumberFormat="1" applyFont="1" applyBorder="1" applyAlignment="1">
      <alignment horizontal="center"/>
    </xf>
    <xf numFmtId="0" fontId="2" fillId="0" borderId="25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NumberFormat="1" applyFont="1" applyBorder="1" applyAlignment="1">
      <alignment horizontal="center" vertical="center"/>
    </xf>
    <xf numFmtId="0" fontId="1" fillId="0" borderId="21" xfId="0" applyNumberFormat="1" applyFont="1" applyBorder="1" applyAlignment="1">
      <alignment horizontal="center" vertical="center"/>
    </xf>
    <xf numFmtId="0" fontId="1" fillId="0" borderId="15" xfId="0" applyNumberFormat="1" applyFont="1" applyBorder="1" applyAlignment="1">
      <alignment horizontal="center" vertical="center"/>
    </xf>
    <xf numFmtId="0" fontId="1" fillId="0" borderId="22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2"/>
  <sheetViews>
    <sheetView tabSelected="1" topLeftCell="A10" zoomScale="80" zoomScaleNormal="80" workbookViewId="0">
      <selection activeCell="D37" sqref="D37"/>
    </sheetView>
  </sheetViews>
  <sheetFormatPr defaultRowHeight="18.75" x14ac:dyDescent="0.25"/>
  <cols>
    <col min="1" max="1" width="4.140625" style="1" bestFit="1" customWidth="1"/>
    <col min="2" max="2" width="14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2.5703125" style="1" customWidth="1"/>
    <col min="7" max="7" width="2.42578125" style="1" customWidth="1"/>
    <col min="8" max="8" width="4.140625" style="1" customWidth="1"/>
    <col min="9" max="9" width="2.5703125" style="1" customWidth="1"/>
    <col min="10" max="10" width="2.28515625" style="1" customWidth="1"/>
    <col min="11" max="11" width="12" style="1" customWidth="1"/>
    <col min="12" max="12" width="15" style="1" customWidth="1"/>
    <col min="13" max="13" width="13.7109375" style="1" customWidth="1"/>
    <col min="14" max="14" width="23.42578125" style="1" bestFit="1" customWidth="1"/>
    <col min="15" max="15" width="12.140625" style="1" customWidth="1"/>
    <col min="16" max="16" width="9.7109375" style="1" customWidth="1"/>
    <col min="17" max="17" width="12.5703125" style="1" customWidth="1"/>
    <col min="18" max="18" width="8.85546875" style="1" customWidth="1"/>
    <col min="19" max="19" width="9.28515625" style="1" customWidth="1"/>
    <col min="20" max="20" width="10.7109375" style="1" customWidth="1"/>
    <col min="21" max="21" width="11.28515625" style="1" customWidth="1"/>
    <col min="22" max="22" width="10.7109375" style="1" customWidth="1"/>
    <col min="23" max="16384" width="9.140625" style="1"/>
  </cols>
  <sheetData>
    <row r="1" spans="2:22" ht="15" customHeight="1" x14ac:dyDescent="0.25">
      <c r="B1" s="1" t="s">
        <v>0</v>
      </c>
      <c r="G1" s="166" t="s">
        <v>74</v>
      </c>
      <c r="H1" s="166"/>
      <c r="I1" s="166"/>
      <c r="J1" s="166"/>
      <c r="K1" s="166"/>
      <c r="L1" s="166"/>
      <c r="M1" s="166"/>
      <c r="N1" s="166"/>
      <c r="O1" s="76"/>
    </row>
    <row r="2" spans="2:22" ht="15" customHeight="1" x14ac:dyDescent="0.3">
      <c r="B2" s="1" t="s">
        <v>57</v>
      </c>
      <c r="C2" s="96"/>
      <c r="D2" s="96"/>
      <c r="E2" s="167" t="s">
        <v>58</v>
      </c>
      <c r="F2" s="167"/>
      <c r="G2" s="166" t="s">
        <v>1</v>
      </c>
      <c r="H2" s="166"/>
      <c r="I2" s="166"/>
      <c r="J2" s="166"/>
      <c r="K2" s="92"/>
      <c r="L2" s="96" t="s">
        <v>2</v>
      </c>
      <c r="M2" s="96"/>
      <c r="N2" s="96"/>
      <c r="P2" s="96" t="s">
        <v>3</v>
      </c>
      <c r="Q2" s="96"/>
      <c r="R2" s="96" t="s">
        <v>4</v>
      </c>
      <c r="S2" s="96"/>
      <c r="T2" s="156" t="s">
        <v>5</v>
      </c>
      <c r="U2" s="156"/>
    </row>
    <row r="3" spans="2:22" ht="15" customHeight="1" x14ac:dyDescent="0.3">
      <c r="C3" s="2"/>
      <c r="D3" s="2"/>
      <c r="E3" s="2"/>
      <c r="F3" s="2"/>
      <c r="O3" s="2"/>
      <c r="P3" s="2"/>
      <c r="Q3" s="2"/>
      <c r="R3" s="2"/>
      <c r="S3" s="2"/>
      <c r="T3" s="3"/>
      <c r="U3" s="3"/>
    </row>
    <row r="4" spans="2:22" ht="38.25" thickBot="1" x14ac:dyDescent="0.3">
      <c r="B4" s="4" t="s">
        <v>75</v>
      </c>
      <c r="G4" s="2"/>
      <c r="H4" s="5"/>
      <c r="I4" s="2"/>
      <c r="J4" s="5"/>
      <c r="K4" s="5"/>
      <c r="L4" s="2" t="s">
        <v>59</v>
      </c>
      <c r="M4" s="1" t="s">
        <v>60</v>
      </c>
      <c r="S4" s="96" t="s">
        <v>6</v>
      </c>
      <c r="T4" s="96"/>
    </row>
    <row r="5" spans="2:22" ht="15" customHeight="1" x14ac:dyDescent="0.25">
      <c r="B5" s="157" t="s">
        <v>7</v>
      </c>
      <c r="C5" s="117"/>
      <c r="D5" s="143" t="s">
        <v>8</v>
      </c>
      <c r="E5" s="144"/>
      <c r="F5" s="143" t="s">
        <v>9</v>
      </c>
      <c r="G5" s="162"/>
      <c r="H5" s="162"/>
      <c r="I5" s="162"/>
      <c r="J5" s="162"/>
      <c r="K5" s="89"/>
      <c r="L5" s="143" t="s">
        <v>10</v>
      </c>
      <c r="M5" s="144"/>
      <c r="N5" s="162" t="s">
        <v>11</v>
      </c>
      <c r="O5" s="144"/>
      <c r="P5" s="143" t="s">
        <v>12</v>
      </c>
      <c r="Q5" s="144"/>
      <c r="S5" s="165" t="s">
        <v>13</v>
      </c>
      <c r="T5" s="165"/>
    </row>
    <row r="6" spans="2:22" x14ac:dyDescent="0.25">
      <c r="B6" s="158"/>
      <c r="C6" s="159"/>
      <c r="D6" s="145"/>
      <c r="E6" s="146"/>
      <c r="F6" s="145"/>
      <c r="G6" s="163"/>
      <c r="H6" s="163"/>
      <c r="I6" s="163"/>
      <c r="J6" s="163"/>
      <c r="K6" s="90"/>
      <c r="L6" s="145"/>
      <c r="M6" s="146"/>
      <c r="N6" s="163"/>
      <c r="O6" s="146"/>
      <c r="P6" s="145"/>
      <c r="Q6" s="146"/>
      <c r="S6" s="165">
        <v>504202</v>
      </c>
      <c r="T6" s="165"/>
    </row>
    <row r="7" spans="2:22" ht="19.5" customHeight="1" thickBot="1" x14ac:dyDescent="0.3">
      <c r="B7" s="160"/>
      <c r="C7" s="161"/>
      <c r="D7" s="145"/>
      <c r="E7" s="146"/>
      <c r="F7" s="145"/>
      <c r="G7" s="163"/>
      <c r="H7" s="163"/>
      <c r="I7" s="163"/>
      <c r="J7" s="163"/>
      <c r="K7" s="90"/>
      <c r="L7" s="145"/>
      <c r="M7" s="146"/>
      <c r="N7" s="163"/>
      <c r="O7" s="146"/>
      <c r="P7" s="145"/>
      <c r="Q7" s="146"/>
    </row>
    <row r="8" spans="2:22" ht="63" customHeight="1" thickBot="1" x14ac:dyDescent="0.3">
      <c r="B8" s="6" t="s">
        <v>14</v>
      </c>
      <c r="C8" s="7" t="s">
        <v>15</v>
      </c>
      <c r="D8" s="147"/>
      <c r="E8" s="148"/>
      <c r="F8" s="147"/>
      <c r="G8" s="164"/>
      <c r="H8" s="164"/>
      <c r="I8" s="164"/>
      <c r="J8" s="164"/>
      <c r="K8" s="91"/>
      <c r="L8" s="147"/>
      <c r="M8" s="148"/>
      <c r="N8" s="164"/>
      <c r="O8" s="148"/>
      <c r="P8" s="147"/>
      <c r="Q8" s="148"/>
    </row>
    <row r="9" spans="2:22" ht="24" customHeight="1" thickBot="1" x14ac:dyDescent="0.3">
      <c r="B9" s="149"/>
      <c r="C9" s="150"/>
      <c r="D9" s="151">
        <v>60</v>
      </c>
      <c r="E9" s="152"/>
      <c r="F9" s="153">
        <v>113</v>
      </c>
      <c r="G9" s="154"/>
      <c r="H9" s="154"/>
      <c r="I9" s="154"/>
      <c r="J9" s="154"/>
      <c r="K9" s="88"/>
      <c r="L9" s="155">
        <f>SUM(F9)*D9</f>
        <v>6780</v>
      </c>
      <c r="M9" s="109"/>
      <c r="N9" s="108">
        <f>SUM(T38)/P9</f>
        <v>62.908933333333323</v>
      </c>
      <c r="O9" s="109"/>
      <c r="P9" s="141">
        <v>75</v>
      </c>
      <c r="Q9" s="142"/>
      <c r="T9" s="1" t="s">
        <v>67</v>
      </c>
    </row>
    <row r="10" spans="2:22" ht="24.75" customHeight="1" thickBot="1" x14ac:dyDescent="0.3">
      <c r="B10" s="2"/>
      <c r="C10" s="2"/>
      <c r="D10" s="137" t="s">
        <v>16</v>
      </c>
      <c r="E10" s="138"/>
      <c r="F10" s="138"/>
      <c r="G10" s="138"/>
      <c r="H10" s="138"/>
      <c r="I10" s="138"/>
      <c r="J10" s="138"/>
      <c r="K10" s="138"/>
      <c r="L10" s="138"/>
      <c r="M10" s="138"/>
      <c r="N10" s="139"/>
      <c r="O10" s="108">
        <f>N9*P9</f>
        <v>4718.1699999999992</v>
      </c>
      <c r="P10" s="108"/>
      <c r="Q10" s="109"/>
    </row>
    <row r="11" spans="2:22" ht="19.5" thickBot="1" x14ac:dyDescent="0.3"/>
    <row r="12" spans="2:22" ht="21" customHeight="1" thickBot="1" x14ac:dyDescent="0.3">
      <c r="B12" s="143" t="s">
        <v>17</v>
      </c>
      <c r="C12" s="144"/>
      <c r="D12" s="144" t="s">
        <v>18</v>
      </c>
      <c r="E12" s="131" t="s">
        <v>19</v>
      </c>
      <c r="F12" s="137" t="s">
        <v>20</v>
      </c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9"/>
      <c r="T12" s="128" t="s">
        <v>21</v>
      </c>
      <c r="U12" s="131" t="s">
        <v>22</v>
      </c>
      <c r="V12" s="134" t="s">
        <v>23</v>
      </c>
    </row>
    <row r="13" spans="2:22" ht="17.25" customHeight="1" thickBot="1" x14ac:dyDescent="0.3">
      <c r="B13" s="145"/>
      <c r="C13" s="146"/>
      <c r="D13" s="146"/>
      <c r="E13" s="132"/>
      <c r="F13" s="137" t="s">
        <v>24</v>
      </c>
      <c r="G13" s="138"/>
      <c r="H13" s="138"/>
      <c r="I13" s="139"/>
      <c r="J13" s="138" t="s">
        <v>25</v>
      </c>
      <c r="K13" s="138"/>
      <c r="L13" s="138"/>
      <c r="M13" s="138"/>
      <c r="N13" s="138"/>
      <c r="O13" s="138"/>
      <c r="P13" s="138"/>
      <c r="Q13" s="137" t="s">
        <v>26</v>
      </c>
      <c r="R13" s="138"/>
      <c r="S13" s="139"/>
      <c r="T13" s="129"/>
      <c r="U13" s="132"/>
      <c r="V13" s="135"/>
    </row>
    <row r="14" spans="2:22" ht="121.5" customHeight="1" thickBot="1" x14ac:dyDescent="0.3">
      <c r="B14" s="145"/>
      <c r="C14" s="146"/>
      <c r="D14" s="146"/>
      <c r="E14" s="132"/>
      <c r="F14" s="8" t="s">
        <v>27</v>
      </c>
      <c r="G14" s="140" t="s">
        <v>28</v>
      </c>
      <c r="H14" s="140"/>
      <c r="I14" s="140"/>
      <c r="J14" s="140"/>
      <c r="K14" s="87" t="s">
        <v>70</v>
      </c>
      <c r="L14" s="62" t="s">
        <v>30</v>
      </c>
      <c r="M14" s="9" t="s">
        <v>68</v>
      </c>
      <c r="N14" s="68" t="s">
        <v>66</v>
      </c>
      <c r="O14" s="9" t="s">
        <v>29</v>
      </c>
      <c r="P14" s="9" t="s">
        <v>30</v>
      </c>
      <c r="Q14" s="9" t="s">
        <v>31</v>
      </c>
      <c r="R14" s="9" t="s">
        <v>28</v>
      </c>
      <c r="S14" s="10" t="s">
        <v>32</v>
      </c>
      <c r="T14" s="129"/>
      <c r="U14" s="132"/>
      <c r="V14" s="135"/>
    </row>
    <row r="15" spans="2:22" ht="15.75" customHeight="1" thickBot="1" x14ac:dyDescent="0.3">
      <c r="B15" s="147"/>
      <c r="C15" s="148"/>
      <c r="D15" s="148"/>
      <c r="E15" s="133"/>
      <c r="F15" s="11"/>
      <c r="G15" s="122"/>
      <c r="H15" s="122"/>
      <c r="I15" s="122"/>
      <c r="J15" s="122"/>
      <c r="K15" s="86"/>
      <c r="L15" s="12"/>
      <c r="M15" s="12"/>
      <c r="N15" s="12"/>
      <c r="O15" s="12"/>
      <c r="P15" s="12"/>
      <c r="Q15" s="12"/>
      <c r="R15" s="12"/>
      <c r="S15" s="13"/>
      <c r="T15" s="130"/>
      <c r="U15" s="133"/>
      <c r="V15" s="136"/>
    </row>
    <row r="16" spans="2:22" x14ac:dyDescent="0.25">
      <c r="B16" s="115" t="s">
        <v>33</v>
      </c>
      <c r="C16" s="116"/>
      <c r="D16" s="14"/>
      <c r="E16" s="15"/>
      <c r="F16" s="16">
        <v>75</v>
      </c>
      <c r="G16" s="117">
        <v>75</v>
      </c>
      <c r="H16" s="118"/>
      <c r="I16" s="118"/>
      <c r="J16" s="119"/>
      <c r="K16" s="85">
        <v>75</v>
      </c>
      <c r="L16" s="17">
        <v>75</v>
      </c>
      <c r="M16" s="17">
        <v>75</v>
      </c>
      <c r="N16" s="17">
        <v>75</v>
      </c>
      <c r="O16" s="17">
        <v>75</v>
      </c>
      <c r="P16" s="17">
        <v>75</v>
      </c>
      <c r="Q16" s="17">
        <v>75</v>
      </c>
      <c r="R16" s="17">
        <v>75</v>
      </c>
      <c r="S16" s="18">
        <v>75</v>
      </c>
      <c r="T16" s="19"/>
      <c r="U16" s="15"/>
      <c r="V16" s="20"/>
    </row>
    <row r="17" spans="1:25" ht="19.5" thickBot="1" x14ac:dyDescent="0.3">
      <c r="B17" s="120" t="s">
        <v>34</v>
      </c>
      <c r="C17" s="121"/>
      <c r="D17" s="21"/>
      <c r="E17" s="22" t="s">
        <v>35</v>
      </c>
      <c r="F17" s="11">
        <v>200</v>
      </c>
      <c r="G17" s="122">
        <v>200</v>
      </c>
      <c r="H17" s="122"/>
      <c r="I17" s="122"/>
      <c r="J17" s="122"/>
      <c r="K17" s="86">
        <v>35</v>
      </c>
      <c r="L17" s="75">
        <v>5</v>
      </c>
      <c r="M17" s="12">
        <v>200</v>
      </c>
      <c r="N17" s="63" t="s">
        <v>63</v>
      </c>
      <c r="O17" s="12">
        <v>200</v>
      </c>
      <c r="P17" s="23">
        <v>50</v>
      </c>
      <c r="Q17" s="23">
        <v>60</v>
      </c>
      <c r="R17" s="23">
        <v>200</v>
      </c>
      <c r="S17" s="24">
        <v>5</v>
      </c>
      <c r="T17" s="25"/>
      <c r="U17" s="22"/>
      <c r="V17" s="26"/>
    </row>
    <row r="18" spans="1:25" x14ac:dyDescent="0.3">
      <c r="A18" s="1">
        <v>1</v>
      </c>
      <c r="B18" s="123" t="s">
        <v>61</v>
      </c>
      <c r="C18" s="124"/>
      <c r="D18" s="27">
        <v>44</v>
      </c>
      <c r="E18" s="28" t="s">
        <v>36</v>
      </c>
      <c r="F18" s="29"/>
      <c r="G18" s="125"/>
      <c r="H18" s="126"/>
      <c r="I18" s="126"/>
      <c r="J18" s="127"/>
      <c r="K18" s="93"/>
      <c r="L18" s="30"/>
      <c r="M18" s="30">
        <v>1.4999999999999999E-2</v>
      </c>
      <c r="N18" s="30"/>
      <c r="O18" s="30"/>
      <c r="P18" s="30"/>
      <c r="Q18" s="30"/>
      <c r="R18" s="30"/>
      <c r="S18" s="31"/>
      <c r="T18" s="32">
        <f t="shared" ref="T18:T28" si="0">SUM(F18:S18)</f>
        <v>1.4999999999999999E-2</v>
      </c>
      <c r="U18" s="33">
        <v>1.1299999999999999</v>
      </c>
      <c r="V18" s="34">
        <f t="shared" ref="V18:V37" si="1">SUM(U18)*D18</f>
        <v>49.72</v>
      </c>
    </row>
    <row r="19" spans="1:25" x14ac:dyDescent="0.3">
      <c r="A19" s="1">
        <v>2</v>
      </c>
      <c r="B19" s="110" t="s">
        <v>37</v>
      </c>
      <c r="C19" s="111"/>
      <c r="D19" s="35">
        <v>35</v>
      </c>
      <c r="E19" s="36" t="s">
        <v>36</v>
      </c>
      <c r="F19" s="37"/>
      <c r="G19" s="112"/>
      <c r="H19" s="113"/>
      <c r="I19" s="113"/>
      <c r="J19" s="114"/>
      <c r="K19" s="84"/>
      <c r="L19" s="38"/>
      <c r="M19" s="38">
        <v>4.4999999999999998E-2</v>
      </c>
      <c r="N19" s="38"/>
      <c r="O19" s="38"/>
      <c r="P19" s="38"/>
      <c r="Q19" s="38"/>
      <c r="R19" s="38"/>
      <c r="S19" s="39"/>
      <c r="T19" s="40">
        <f t="shared" si="0"/>
        <v>4.4999999999999998E-2</v>
      </c>
      <c r="U19" s="41">
        <v>3.38</v>
      </c>
      <c r="V19" s="42">
        <f t="shared" si="1"/>
        <v>118.3</v>
      </c>
    </row>
    <row r="20" spans="1:25" x14ac:dyDescent="0.3">
      <c r="A20" s="1">
        <v>3</v>
      </c>
      <c r="B20" s="110" t="s">
        <v>38</v>
      </c>
      <c r="C20" s="111"/>
      <c r="D20" s="35">
        <v>32</v>
      </c>
      <c r="E20" s="36" t="s">
        <v>36</v>
      </c>
      <c r="F20" s="37"/>
      <c r="G20" s="112"/>
      <c r="H20" s="113"/>
      <c r="I20" s="113"/>
      <c r="J20" s="114"/>
      <c r="K20" s="84"/>
      <c r="L20" s="38"/>
      <c r="M20" s="38">
        <v>3.0000000000000001E-3</v>
      </c>
      <c r="N20" s="38"/>
      <c r="O20" s="38"/>
      <c r="P20" s="38"/>
      <c r="Q20" s="38"/>
      <c r="R20" s="38"/>
      <c r="S20" s="39"/>
      <c r="T20" s="40">
        <f t="shared" si="0"/>
        <v>3.0000000000000001E-3</v>
      </c>
      <c r="U20" s="41">
        <v>0.23</v>
      </c>
      <c r="V20" s="42">
        <f t="shared" si="1"/>
        <v>7.36</v>
      </c>
    </row>
    <row r="21" spans="1:25" x14ac:dyDescent="0.3">
      <c r="A21" s="1">
        <v>4</v>
      </c>
      <c r="B21" s="110" t="s">
        <v>39</v>
      </c>
      <c r="C21" s="111"/>
      <c r="D21" s="35">
        <v>27</v>
      </c>
      <c r="E21" s="36" t="s">
        <v>36</v>
      </c>
      <c r="F21" s="37"/>
      <c r="G21" s="112"/>
      <c r="H21" s="113"/>
      <c r="I21" s="113"/>
      <c r="J21" s="114"/>
      <c r="K21" s="84"/>
      <c r="L21" s="38"/>
      <c r="M21" s="38">
        <v>3.0000000000000001E-3</v>
      </c>
      <c r="N21" s="38">
        <v>4.0000000000000001E-3</v>
      </c>
      <c r="O21" s="38"/>
      <c r="P21" s="38"/>
      <c r="Q21" s="38"/>
      <c r="R21" s="38"/>
      <c r="S21" s="39"/>
      <c r="T21" s="40">
        <f t="shared" si="0"/>
        <v>7.0000000000000001E-3</v>
      </c>
      <c r="U21" s="41">
        <v>0.53</v>
      </c>
      <c r="V21" s="42">
        <f t="shared" si="1"/>
        <v>14.31</v>
      </c>
    </row>
    <row r="22" spans="1:25" x14ac:dyDescent="0.3">
      <c r="A22" s="1">
        <v>5</v>
      </c>
      <c r="B22" s="110" t="s">
        <v>40</v>
      </c>
      <c r="C22" s="111"/>
      <c r="D22" s="35">
        <v>160</v>
      </c>
      <c r="E22" s="66" t="s">
        <v>36</v>
      </c>
      <c r="F22" s="37"/>
      <c r="G22" s="112"/>
      <c r="H22" s="113"/>
      <c r="I22" s="113"/>
      <c r="J22" s="114"/>
      <c r="K22" s="84"/>
      <c r="L22" s="38"/>
      <c r="M22" s="38">
        <v>2E-3</v>
      </c>
      <c r="N22" s="38">
        <v>3.0000000000000001E-3</v>
      </c>
      <c r="O22" s="38"/>
      <c r="P22" s="38"/>
      <c r="Q22" s="38">
        <v>3.0000000000000001E-3</v>
      </c>
      <c r="R22" s="38"/>
      <c r="S22" s="39"/>
      <c r="T22" s="40">
        <f t="shared" si="0"/>
        <v>8.0000000000000002E-3</v>
      </c>
      <c r="U22" s="41">
        <v>0.6</v>
      </c>
      <c r="V22" s="42">
        <f t="shared" si="1"/>
        <v>96</v>
      </c>
    </row>
    <row r="23" spans="1:25" x14ac:dyDescent="0.3">
      <c r="A23" s="1">
        <v>6</v>
      </c>
      <c r="B23" s="110" t="s">
        <v>42</v>
      </c>
      <c r="C23" s="111"/>
      <c r="D23" s="35">
        <v>360</v>
      </c>
      <c r="E23" s="61" t="s">
        <v>36</v>
      </c>
      <c r="F23" s="37"/>
      <c r="G23" s="112"/>
      <c r="H23" s="113"/>
      <c r="I23" s="113"/>
      <c r="J23" s="114"/>
      <c r="K23" s="84"/>
      <c r="L23" s="38"/>
      <c r="M23" s="38">
        <v>1.6999999999999999E-3</v>
      </c>
      <c r="N23" s="38"/>
      <c r="O23" s="38"/>
      <c r="P23" s="38"/>
      <c r="Q23" s="38"/>
      <c r="R23" s="38"/>
      <c r="S23" s="39"/>
      <c r="T23" s="40">
        <f t="shared" si="0"/>
        <v>1.6999999999999999E-3</v>
      </c>
      <c r="U23" s="41">
        <v>0.14000000000000001</v>
      </c>
      <c r="V23" s="42">
        <f t="shared" si="1"/>
        <v>50.400000000000006</v>
      </c>
    </row>
    <row r="24" spans="1:25" x14ac:dyDescent="0.3">
      <c r="A24" s="1">
        <v>7</v>
      </c>
      <c r="B24" s="110" t="s">
        <v>43</v>
      </c>
      <c r="C24" s="111"/>
      <c r="D24" s="35">
        <v>278</v>
      </c>
      <c r="E24" s="36" t="s">
        <v>36</v>
      </c>
      <c r="F24" s="37"/>
      <c r="G24" s="112"/>
      <c r="H24" s="113"/>
      <c r="I24" s="113"/>
      <c r="J24" s="114"/>
      <c r="K24" s="84"/>
      <c r="L24" s="38"/>
      <c r="M24" s="38">
        <v>2E-3</v>
      </c>
      <c r="N24" s="38">
        <v>7.0000000000000001E-3</v>
      </c>
      <c r="O24" s="38"/>
      <c r="P24" s="38"/>
      <c r="Q24" s="38"/>
      <c r="R24" s="38"/>
      <c r="S24" s="39"/>
      <c r="T24" s="40">
        <f t="shared" si="0"/>
        <v>9.0000000000000011E-3</v>
      </c>
      <c r="U24" s="41">
        <v>0.68</v>
      </c>
      <c r="V24" s="42">
        <f t="shared" si="1"/>
        <v>189.04000000000002</v>
      </c>
      <c r="Y24" s="1" t="s">
        <v>64</v>
      </c>
    </row>
    <row r="25" spans="1:25" x14ac:dyDescent="0.3">
      <c r="A25" s="1">
        <v>8</v>
      </c>
      <c r="B25" s="110" t="s">
        <v>44</v>
      </c>
      <c r="C25" s="111"/>
      <c r="D25" s="35">
        <v>34</v>
      </c>
      <c r="E25" s="36" t="s">
        <v>36</v>
      </c>
      <c r="F25" s="37"/>
      <c r="G25" s="112"/>
      <c r="H25" s="113"/>
      <c r="I25" s="113"/>
      <c r="J25" s="114"/>
      <c r="K25" s="84"/>
      <c r="L25" s="38"/>
      <c r="M25" s="38"/>
      <c r="N25" s="38">
        <v>2E-3</v>
      </c>
      <c r="O25" s="38"/>
      <c r="P25" s="38"/>
      <c r="Q25" s="38">
        <v>3.5000000000000003E-2</v>
      </c>
      <c r="R25" s="38"/>
      <c r="S25" s="39"/>
      <c r="T25" s="40">
        <f t="shared" si="0"/>
        <v>3.7000000000000005E-2</v>
      </c>
      <c r="U25" s="41">
        <v>2.78</v>
      </c>
      <c r="V25" s="42">
        <f t="shared" si="1"/>
        <v>94.52</v>
      </c>
    </row>
    <row r="26" spans="1:25" ht="15.75" customHeight="1" x14ac:dyDescent="0.3">
      <c r="A26" s="1">
        <v>9</v>
      </c>
      <c r="B26" s="110" t="s">
        <v>45</v>
      </c>
      <c r="C26" s="111"/>
      <c r="D26" s="35">
        <v>680</v>
      </c>
      <c r="E26" s="36" t="s">
        <v>36</v>
      </c>
      <c r="F26" s="37"/>
      <c r="G26" s="112"/>
      <c r="H26" s="113"/>
      <c r="I26" s="113"/>
      <c r="J26" s="114"/>
      <c r="K26" s="84"/>
      <c r="L26" s="38"/>
      <c r="M26" s="38"/>
      <c r="N26" s="38">
        <v>5.1999999999999998E-2</v>
      </c>
      <c r="O26" s="38"/>
      <c r="P26" s="38"/>
      <c r="Q26" s="38"/>
      <c r="R26" s="38"/>
      <c r="S26" s="39"/>
      <c r="T26" s="40">
        <f t="shared" si="0"/>
        <v>5.1999999999999998E-2</v>
      </c>
      <c r="U26" s="41">
        <v>3.5</v>
      </c>
      <c r="V26" s="42">
        <f t="shared" si="1"/>
        <v>2380</v>
      </c>
    </row>
    <row r="27" spans="1:25" x14ac:dyDescent="0.3">
      <c r="A27" s="1">
        <v>10</v>
      </c>
      <c r="B27" s="110" t="s">
        <v>29</v>
      </c>
      <c r="C27" s="111"/>
      <c r="D27" s="43">
        <v>195</v>
      </c>
      <c r="E27" s="36" t="s">
        <v>36</v>
      </c>
      <c r="F27" s="44"/>
      <c r="G27" s="112"/>
      <c r="H27" s="113"/>
      <c r="I27" s="113"/>
      <c r="J27" s="114"/>
      <c r="K27" s="84"/>
      <c r="L27" s="38"/>
      <c r="M27" s="38"/>
      <c r="N27" s="38"/>
      <c r="O27" s="38">
        <v>7.1999999999999998E-3</v>
      </c>
      <c r="P27" s="38"/>
      <c r="Q27" s="38"/>
      <c r="R27" s="38"/>
      <c r="S27" s="39"/>
      <c r="T27" s="40">
        <f t="shared" si="0"/>
        <v>7.1999999999999998E-3</v>
      </c>
      <c r="U27" s="41">
        <v>0.6</v>
      </c>
      <c r="V27" s="42">
        <f t="shared" si="1"/>
        <v>117</v>
      </c>
    </row>
    <row r="28" spans="1:25" x14ac:dyDescent="0.3">
      <c r="A28" s="1">
        <v>11</v>
      </c>
      <c r="B28" s="110" t="s">
        <v>46</v>
      </c>
      <c r="C28" s="111"/>
      <c r="D28" s="35">
        <v>67</v>
      </c>
      <c r="E28" s="36" t="s">
        <v>36</v>
      </c>
      <c r="F28" s="37">
        <v>3.0000000000000001E-3</v>
      </c>
      <c r="G28" s="112">
        <v>8.0000000000000002E-3</v>
      </c>
      <c r="H28" s="113"/>
      <c r="I28" s="113"/>
      <c r="J28" s="114"/>
      <c r="K28" s="84"/>
      <c r="L28" s="38"/>
      <c r="M28" s="38"/>
      <c r="N28" s="38"/>
      <c r="O28" s="38">
        <v>7.0000000000000001E-3</v>
      </c>
      <c r="P28" s="38"/>
      <c r="Q28" s="38">
        <v>3.0000000000000001E-3</v>
      </c>
      <c r="R28" s="38">
        <v>8.0000000000000002E-3</v>
      </c>
      <c r="S28" s="39"/>
      <c r="T28" s="40">
        <f t="shared" si="0"/>
        <v>2.8999999999999998E-2</v>
      </c>
      <c r="U28" s="41">
        <v>2.1800000000000002</v>
      </c>
      <c r="V28" s="42">
        <f t="shared" si="1"/>
        <v>146.06</v>
      </c>
    </row>
    <row r="29" spans="1:25" x14ac:dyDescent="0.3">
      <c r="A29" s="1">
        <v>12</v>
      </c>
      <c r="B29" s="110" t="s">
        <v>30</v>
      </c>
      <c r="C29" s="111"/>
      <c r="D29" s="35">
        <v>49</v>
      </c>
      <c r="E29" s="36" t="s">
        <v>36</v>
      </c>
      <c r="F29" s="37"/>
      <c r="G29" s="112"/>
      <c r="H29" s="113"/>
      <c r="I29" s="113"/>
      <c r="J29" s="114"/>
      <c r="K29" s="84"/>
      <c r="L29" s="38">
        <v>0.03</v>
      </c>
      <c r="M29" s="38"/>
      <c r="N29" s="38">
        <v>0.01</v>
      </c>
      <c r="O29" s="38"/>
      <c r="P29" s="38">
        <v>4.4999999999999998E-2</v>
      </c>
      <c r="Q29" s="38"/>
      <c r="R29" s="38"/>
      <c r="S29" s="39"/>
      <c r="T29" s="40" t="s">
        <v>71</v>
      </c>
      <c r="U29" s="41">
        <v>7</v>
      </c>
      <c r="V29" s="42">
        <f t="shared" si="1"/>
        <v>343</v>
      </c>
    </row>
    <row r="30" spans="1:25" x14ac:dyDescent="0.3">
      <c r="A30" s="1">
        <v>13</v>
      </c>
      <c r="B30" s="110" t="s">
        <v>47</v>
      </c>
      <c r="C30" s="111"/>
      <c r="D30" s="35">
        <v>88</v>
      </c>
      <c r="E30" s="36" t="s">
        <v>41</v>
      </c>
      <c r="F30" s="37">
        <v>0.04</v>
      </c>
      <c r="G30" s="112"/>
      <c r="H30" s="113"/>
      <c r="I30" s="113"/>
      <c r="J30" s="114"/>
      <c r="K30" s="84"/>
      <c r="L30" s="38"/>
      <c r="M30" s="38"/>
      <c r="N30" s="38"/>
      <c r="O30" s="38"/>
      <c r="P30" s="38"/>
      <c r="Q30" s="38">
        <v>0.01</v>
      </c>
      <c r="R30" s="38"/>
      <c r="S30" s="39"/>
      <c r="T30" s="40">
        <f>SUM(F30:S30)</f>
        <v>0.05</v>
      </c>
      <c r="U30" s="41">
        <v>4</v>
      </c>
      <c r="V30" s="42">
        <f t="shared" si="1"/>
        <v>352</v>
      </c>
    </row>
    <row r="31" spans="1:25" x14ac:dyDescent="0.3">
      <c r="A31" s="1">
        <v>14</v>
      </c>
      <c r="B31" s="110" t="s">
        <v>48</v>
      </c>
      <c r="C31" s="111"/>
      <c r="D31" s="35">
        <v>440</v>
      </c>
      <c r="E31" s="36" t="s">
        <v>36</v>
      </c>
      <c r="F31" s="37"/>
      <c r="G31" s="112"/>
      <c r="H31" s="113"/>
      <c r="I31" s="113"/>
      <c r="J31" s="114"/>
      <c r="K31" s="84"/>
      <c r="L31" s="38"/>
      <c r="M31" s="38"/>
      <c r="N31" s="38"/>
      <c r="O31" s="38"/>
      <c r="P31" s="38"/>
      <c r="Q31" s="38">
        <v>2.0000000000000001E-4</v>
      </c>
      <c r="R31" s="38"/>
      <c r="S31" s="39"/>
      <c r="T31" s="77">
        <f>SUM(F31:S31)</f>
        <v>2.0000000000000001E-4</v>
      </c>
      <c r="U31" s="65">
        <v>1.4999999999999999E-2</v>
      </c>
      <c r="V31" s="42">
        <f t="shared" si="1"/>
        <v>6.6</v>
      </c>
    </row>
    <row r="32" spans="1:25" x14ac:dyDescent="0.3">
      <c r="A32" s="1">
        <v>15</v>
      </c>
      <c r="B32" s="69" t="s">
        <v>65</v>
      </c>
      <c r="C32" s="70"/>
      <c r="D32" s="35">
        <v>55</v>
      </c>
      <c r="E32" s="67" t="s">
        <v>36</v>
      </c>
      <c r="F32" s="37"/>
      <c r="G32" s="71"/>
      <c r="H32" s="72"/>
      <c r="I32" s="72"/>
      <c r="J32" s="73"/>
      <c r="K32" s="84"/>
      <c r="L32" s="38"/>
      <c r="M32" s="38"/>
      <c r="N32" s="38">
        <v>0.02</v>
      </c>
      <c r="O32" s="38"/>
      <c r="P32" s="38"/>
      <c r="Q32" s="38"/>
      <c r="R32" s="38"/>
      <c r="S32" s="74"/>
      <c r="T32" s="40" t="s">
        <v>72</v>
      </c>
      <c r="U32" s="41">
        <v>1.5</v>
      </c>
      <c r="V32" s="42">
        <f t="shared" si="1"/>
        <v>82.5</v>
      </c>
    </row>
    <row r="33" spans="1:22" x14ac:dyDescent="0.3">
      <c r="A33" s="1">
        <v>17</v>
      </c>
      <c r="B33" s="97" t="s">
        <v>49</v>
      </c>
      <c r="C33" s="98"/>
      <c r="D33" s="45">
        <v>8</v>
      </c>
      <c r="E33" s="64" t="s">
        <v>62</v>
      </c>
      <c r="F33" s="46"/>
      <c r="G33" s="99"/>
      <c r="H33" s="100"/>
      <c r="I33" s="100"/>
      <c r="J33" s="101"/>
      <c r="K33" s="82"/>
      <c r="L33" s="38"/>
      <c r="M33" s="38"/>
      <c r="N33" s="38">
        <v>5.0000000000000001E-3</v>
      </c>
      <c r="O33" s="38"/>
      <c r="P33" s="38"/>
      <c r="Q33" s="38">
        <v>5.0000000000000001E-3</v>
      </c>
      <c r="R33" s="38"/>
      <c r="S33" s="39"/>
      <c r="T33" s="40">
        <f>SUM(F33:S33)</f>
        <v>0.01</v>
      </c>
      <c r="U33" s="41">
        <v>10</v>
      </c>
      <c r="V33" s="42">
        <f t="shared" si="1"/>
        <v>80</v>
      </c>
    </row>
    <row r="34" spans="1:22" x14ac:dyDescent="0.3">
      <c r="A34" s="1">
        <v>19</v>
      </c>
      <c r="B34" s="97" t="s">
        <v>28</v>
      </c>
      <c r="C34" s="98"/>
      <c r="D34" s="45">
        <v>800</v>
      </c>
      <c r="E34" s="36" t="s">
        <v>36</v>
      </c>
      <c r="F34" s="46"/>
      <c r="G34" s="99">
        <v>2.0000000000000001E-4</v>
      </c>
      <c r="H34" s="100"/>
      <c r="I34" s="100"/>
      <c r="J34" s="101"/>
      <c r="K34" s="82"/>
      <c r="L34" s="38"/>
      <c r="M34" s="38"/>
      <c r="N34" s="38"/>
      <c r="O34" s="38"/>
      <c r="P34" s="38"/>
      <c r="Q34" s="38"/>
      <c r="R34" s="38">
        <v>2.0000000000000001E-4</v>
      </c>
      <c r="S34" s="39"/>
      <c r="T34" s="40">
        <f>SUM(F34:S34)</f>
        <v>4.0000000000000002E-4</v>
      </c>
      <c r="U34" s="65">
        <v>0.03</v>
      </c>
      <c r="V34" s="42">
        <f t="shared" si="1"/>
        <v>24</v>
      </c>
    </row>
    <row r="35" spans="1:22" x14ac:dyDescent="0.3">
      <c r="A35" s="1">
        <v>22</v>
      </c>
      <c r="B35" s="97" t="s">
        <v>27</v>
      </c>
      <c r="C35" s="98"/>
      <c r="D35" s="48">
        <v>65</v>
      </c>
      <c r="E35" s="49" t="s">
        <v>36</v>
      </c>
      <c r="F35" s="50">
        <v>0.02</v>
      </c>
      <c r="G35" s="99"/>
      <c r="H35" s="100"/>
      <c r="I35" s="100"/>
      <c r="J35" s="101"/>
      <c r="K35" s="50"/>
      <c r="L35" s="51"/>
      <c r="M35" s="51"/>
      <c r="N35" s="51"/>
      <c r="O35" s="51"/>
      <c r="P35" s="51"/>
      <c r="Q35" s="51"/>
      <c r="R35" s="51"/>
      <c r="S35" s="52"/>
      <c r="T35" s="47">
        <f>SUM(F35:S35)</f>
        <v>0.02</v>
      </c>
      <c r="U35" s="41">
        <v>1.5</v>
      </c>
      <c r="V35" s="42">
        <f t="shared" si="1"/>
        <v>97.5</v>
      </c>
    </row>
    <row r="36" spans="1:22" x14ac:dyDescent="0.3">
      <c r="A36" s="1">
        <v>23</v>
      </c>
      <c r="B36" s="78" t="s">
        <v>70</v>
      </c>
      <c r="C36" s="79"/>
      <c r="D36" s="48">
        <v>155</v>
      </c>
      <c r="E36" s="49" t="s">
        <v>36</v>
      </c>
      <c r="F36" s="50"/>
      <c r="G36" s="52"/>
      <c r="H36" s="80"/>
      <c r="I36" s="80"/>
      <c r="J36" s="50"/>
      <c r="K36" s="50">
        <v>3.5999999999999997E-2</v>
      </c>
      <c r="L36" s="51"/>
      <c r="M36" s="51"/>
      <c r="N36" s="51"/>
      <c r="O36" s="51"/>
      <c r="P36" s="51"/>
      <c r="Q36" s="51"/>
      <c r="R36" s="51"/>
      <c r="S36" s="52"/>
      <c r="T36" s="81" t="s">
        <v>73</v>
      </c>
      <c r="U36" s="41">
        <v>3</v>
      </c>
      <c r="V36" s="42">
        <f t="shared" si="1"/>
        <v>465</v>
      </c>
    </row>
    <row r="37" spans="1:22" ht="19.5" thickBot="1" x14ac:dyDescent="0.35">
      <c r="A37" s="1">
        <v>24</v>
      </c>
      <c r="B37" s="102" t="s">
        <v>32</v>
      </c>
      <c r="C37" s="103"/>
      <c r="D37" s="53">
        <v>18</v>
      </c>
      <c r="E37" s="22" t="s">
        <v>36</v>
      </c>
      <c r="F37" s="54"/>
      <c r="G37" s="104"/>
      <c r="H37" s="105"/>
      <c r="I37" s="105"/>
      <c r="J37" s="106"/>
      <c r="K37" s="83"/>
      <c r="L37" s="55"/>
      <c r="M37" s="55"/>
      <c r="N37" s="55"/>
      <c r="O37" s="55"/>
      <c r="P37" s="55"/>
      <c r="Q37" s="55"/>
      <c r="R37" s="55"/>
      <c r="S37" s="94">
        <v>3.5999999999999999E-3</v>
      </c>
      <c r="T37" s="56">
        <f>SUM(F37:S37)</f>
        <v>3.5999999999999999E-3</v>
      </c>
      <c r="U37" s="41">
        <v>0.27</v>
      </c>
      <c r="V37" s="42">
        <f t="shared" si="1"/>
        <v>4.8600000000000003</v>
      </c>
    </row>
    <row r="38" spans="1:22" ht="19.5" thickBot="1" x14ac:dyDescent="0.3">
      <c r="B38" s="57"/>
      <c r="C38" s="57"/>
      <c r="D38" s="58"/>
      <c r="E38" s="58"/>
      <c r="F38" s="58"/>
      <c r="G38" s="58"/>
      <c r="H38" s="58"/>
      <c r="I38" s="58"/>
      <c r="J38" s="58"/>
      <c r="K38" s="90"/>
      <c r="L38" s="58"/>
      <c r="M38" s="58"/>
      <c r="N38" s="58"/>
      <c r="O38" s="58"/>
      <c r="P38" s="58"/>
      <c r="Q38" s="58"/>
      <c r="R38" s="58"/>
      <c r="S38" s="59" t="s">
        <v>50</v>
      </c>
      <c r="T38" s="107">
        <f>V18+V19+V20+V21+V22+V23+V24+V25+V26+V27+V28+V29+V30+V31+V32+V33+V34+V35+V36+V37</f>
        <v>4718.1699999999992</v>
      </c>
      <c r="U38" s="108"/>
      <c r="V38" s="109"/>
    </row>
    <row r="39" spans="1:22" ht="18.75" customHeight="1" x14ac:dyDescent="0.25">
      <c r="B39" s="57"/>
      <c r="C39" s="57"/>
      <c r="D39" s="58"/>
      <c r="E39" s="58"/>
      <c r="F39" s="58"/>
      <c r="G39" s="58"/>
      <c r="H39" s="58"/>
      <c r="I39" s="58"/>
      <c r="J39" s="58"/>
      <c r="K39" s="90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</row>
    <row r="40" spans="1:22" x14ac:dyDescent="0.25">
      <c r="B40" s="96" t="s">
        <v>51</v>
      </c>
      <c r="C40" s="96"/>
      <c r="D40" s="96" t="s">
        <v>52</v>
      </c>
      <c r="E40" s="96"/>
      <c r="F40" s="96"/>
      <c r="G40" s="96" t="s">
        <v>53</v>
      </c>
      <c r="H40" s="96"/>
      <c r="I40" s="96"/>
      <c r="J40" s="96"/>
      <c r="K40" s="96"/>
      <c r="L40" s="96"/>
      <c r="P40" s="1" t="s">
        <v>54</v>
      </c>
      <c r="Q40" s="96" t="s">
        <v>4</v>
      </c>
      <c r="R40" s="96"/>
      <c r="S40" s="96" t="s">
        <v>69</v>
      </c>
      <c r="T40" s="96"/>
    </row>
    <row r="41" spans="1:22" ht="15" customHeight="1" x14ac:dyDescent="0.25"/>
    <row r="42" spans="1:22" x14ac:dyDescent="0.3">
      <c r="B42" s="95"/>
      <c r="C42" s="95"/>
      <c r="D42" s="96"/>
      <c r="E42" s="96"/>
      <c r="F42" s="96"/>
      <c r="G42" s="96"/>
      <c r="H42" s="96"/>
      <c r="I42" s="96"/>
      <c r="J42" s="96"/>
      <c r="K42" s="96"/>
      <c r="L42" s="96"/>
      <c r="P42" s="60" t="s">
        <v>55</v>
      </c>
      <c r="Q42" s="96" t="s">
        <v>4</v>
      </c>
      <c r="R42" s="96"/>
      <c r="S42" s="96" t="s">
        <v>56</v>
      </c>
      <c r="T42" s="96"/>
    </row>
  </sheetData>
  <sheetProtection formatCells="0"/>
  <protectedRanges>
    <protectedRange sqref="B35:S37 B18:S32 B33:S34" name="Диапазон4"/>
    <protectedRange sqref="P9" name="Диапазон3"/>
    <protectedRange sqref="B4" name="Диапазон2"/>
    <protectedRange sqref="O1" name="Диапазон1"/>
  </protectedRanges>
  <mergeCells count="88">
    <mergeCell ref="G1:N1"/>
    <mergeCell ref="C2:D2"/>
    <mergeCell ref="E2:F2"/>
    <mergeCell ref="G2:J2"/>
    <mergeCell ref="L2:N2"/>
    <mergeCell ref="R2:S2"/>
    <mergeCell ref="T2:U2"/>
    <mergeCell ref="S4:T4"/>
    <mergeCell ref="B5:C7"/>
    <mergeCell ref="D5:E8"/>
    <mergeCell ref="F5:J8"/>
    <mergeCell ref="L5:M8"/>
    <mergeCell ref="N5:O8"/>
    <mergeCell ref="P5:Q8"/>
    <mergeCell ref="S5:T5"/>
    <mergeCell ref="P2:Q2"/>
    <mergeCell ref="S6:T6"/>
    <mergeCell ref="P9:Q9"/>
    <mergeCell ref="D10:N10"/>
    <mergeCell ref="O10:Q10"/>
    <mergeCell ref="B12:C15"/>
    <mergeCell ref="D12:D15"/>
    <mergeCell ref="E12:E15"/>
    <mergeCell ref="F12:S12"/>
    <mergeCell ref="B9:C9"/>
    <mergeCell ref="D9:E9"/>
    <mergeCell ref="F9:J9"/>
    <mergeCell ref="L9:M9"/>
    <mergeCell ref="N9:O9"/>
    <mergeCell ref="T12:T15"/>
    <mergeCell ref="U12:U15"/>
    <mergeCell ref="V12:V15"/>
    <mergeCell ref="F13:I13"/>
    <mergeCell ref="J13:P13"/>
    <mergeCell ref="Q13:S13"/>
    <mergeCell ref="G14:J14"/>
    <mergeCell ref="G15:J15"/>
    <mergeCell ref="B19:C19"/>
    <mergeCell ref="G19:J19"/>
    <mergeCell ref="B20:C20"/>
    <mergeCell ref="G20:J20"/>
    <mergeCell ref="B16:C16"/>
    <mergeCell ref="G16:J16"/>
    <mergeCell ref="B17:C17"/>
    <mergeCell ref="G17:J17"/>
    <mergeCell ref="B18:C18"/>
    <mergeCell ref="G18:J18"/>
    <mergeCell ref="B21:C21"/>
    <mergeCell ref="G21:J21"/>
    <mergeCell ref="B22:C22"/>
    <mergeCell ref="G22:J22"/>
    <mergeCell ref="B23:C23"/>
    <mergeCell ref="G23:J23"/>
    <mergeCell ref="B24:C24"/>
    <mergeCell ref="G24:J24"/>
    <mergeCell ref="B25:C25"/>
    <mergeCell ref="G25:J25"/>
    <mergeCell ref="B26:C26"/>
    <mergeCell ref="G26:J26"/>
    <mergeCell ref="B27:C27"/>
    <mergeCell ref="G27:J27"/>
    <mergeCell ref="B28:C28"/>
    <mergeCell ref="G28:J28"/>
    <mergeCell ref="B29:C29"/>
    <mergeCell ref="G29:J29"/>
    <mergeCell ref="B33:C33"/>
    <mergeCell ref="G33:J33"/>
    <mergeCell ref="B34:C34"/>
    <mergeCell ref="G34:J34"/>
    <mergeCell ref="B30:C30"/>
    <mergeCell ref="G30:J30"/>
    <mergeCell ref="B31:C31"/>
    <mergeCell ref="G31:J31"/>
    <mergeCell ref="B40:C40"/>
    <mergeCell ref="D40:F40"/>
    <mergeCell ref="G40:L40"/>
    <mergeCell ref="Q40:R40"/>
    <mergeCell ref="S40:T40"/>
    <mergeCell ref="B35:C35"/>
    <mergeCell ref="G35:J35"/>
    <mergeCell ref="B37:C37"/>
    <mergeCell ref="G37:J37"/>
    <mergeCell ref="T38:V38"/>
    <mergeCell ref="B42:C42"/>
    <mergeCell ref="D42:F42"/>
    <mergeCell ref="G42:L42"/>
    <mergeCell ref="Q42:R42"/>
    <mergeCell ref="S42:T42"/>
  </mergeCells>
  <pageMargins left="0.25" right="0.25" top="0.75" bottom="0.75" header="0.3" footer="0.3"/>
  <pageSetup paperSize="9" scale="53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Пн2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ншдс</dc:creator>
  <cp:lastModifiedBy>NSHDS</cp:lastModifiedBy>
  <cp:lastPrinted>2026-01-12T08:21:07Z</cp:lastPrinted>
  <dcterms:created xsi:type="dcterms:W3CDTF">2023-12-01T12:46:47Z</dcterms:created>
  <dcterms:modified xsi:type="dcterms:W3CDTF">2026-01-12T08:21:13Z</dcterms:modified>
</cp:coreProperties>
</file>