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390" yWindow="570" windowWidth="19815" windowHeight="8640"/>
  </bookViews>
  <sheets>
    <sheet name="пт1" sheetId="1" r:id="rId1"/>
  </sheets>
  <calcPr calcId="144525"/>
</workbook>
</file>

<file path=xl/calcChain.xml><?xml version="1.0" encoding="utf-8"?>
<calcChain xmlns="http://schemas.openxmlformats.org/spreadsheetml/2006/main">
  <c r="U29" i="1" l="1"/>
  <c r="S29" i="1"/>
  <c r="U28" i="1" l="1"/>
  <c r="U27" i="1"/>
  <c r="U26" i="1"/>
  <c r="U25" i="1"/>
  <c r="U24" i="1"/>
  <c r="U23" i="1"/>
  <c r="U22" i="1"/>
  <c r="U21" i="1"/>
  <c r="U20" i="1"/>
  <c r="U19" i="1"/>
  <c r="U18" i="1"/>
  <c r="G16" i="1"/>
  <c r="F16" i="1"/>
  <c r="K8" i="1"/>
  <c r="S31" i="1" l="1"/>
  <c r="M8" i="1" s="1"/>
  <c r="O9" i="1" s="1"/>
</calcChain>
</file>

<file path=xl/sharedStrings.xml><?xml version="1.0" encoding="utf-8"?>
<sst xmlns="http://schemas.openxmlformats.org/spreadsheetml/2006/main" count="78" uniqueCount="66">
  <si>
    <t xml:space="preserve">Утверждаю </t>
  </si>
  <si>
    <t xml:space="preserve">Меню-требование на выдачу продуктов питания  </t>
  </si>
  <si>
    <t xml:space="preserve">директор    </t>
  </si>
  <si>
    <t>______________________________</t>
  </si>
  <si>
    <t>Балкарова М.М.</t>
  </si>
  <si>
    <t xml:space="preserve">Учреждение:           </t>
  </si>
  <si>
    <t xml:space="preserve">   МКОУ «НШДС с.п. В.Акбаш           </t>
  </si>
  <si>
    <t>Ответственное лицо</t>
  </si>
  <si>
    <t>_____________________</t>
  </si>
  <si>
    <t xml:space="preserve"> Алагирова  М.А.</t>
  </si>
  <si>
    <t>1 неделя</t>
  </si>
  <si>
    <t>пятница</t>
  </si>
  <si>
    <t>формы по ОКУД</t>
  </si>
  <si>
    <t xml:space="preserve">Коды категорий довольствующихся
школьники
</t>
  </si>
  <si>
    <t xml:space="preserve">Плановая стоимость одного дня
(руб)
</t>
  </si>
  <si>
    <t>Численность довольствующихся по плановой стоимости одного дня</t>
  </si>
  <si>
    <t>Плановая стоимость  на всех довольствующихся (руб)</t>
  </si>
  <si>
    <t>Фактическая стоимость, (руб)</t>
  </si>
  <si>
    <t xml:space="preserve">
Количество присутствующих по факту</t>
  </si>
  <si>
    <t>коды</t>
  </si>
  <si>
    <t>Суммарных категорий</t>
  </si>
  <si>
    <t>по плановой стоимости одного дня</t>
  </si>
  <si>
    <t xml:space="preserve"> </t>
  </si>
  <si>
    <t>Всего</t>
  </si>
  <si>
    <t>№ п/п</t>
  </si>
  <si>
    <t>Наименование</t>
  </si>
  <si>
    <t>Цена</t>
  </si>
  <si>
    <t>Ед.изм</t>
  </si>
  <si>
    <t>Количество продуктов питания, подлежащих закладке</t>
  </si>
  <si>
    <t>Расход продуктов питания на одного ребёнка</t>
  </si>
  <si>
    <t>Общий расход продуктов</t>
  </si>
  <si>
    <t>0бщий расход в рублях</t>
  </si>
  <si>
    <t>Завтрак</t>
  </si>
  <si>
    <t xml:space="preserve">Котлеты из курин.филе </t>
  </si>
  <si>
    <t>Макароны отварные</t>
  </si>
  <si>
    <t>Хлеб пшенич.</t>
  </si>
  <si>
    <t>Чай с сахаром</t>
  </si>
  <si>
    <t>Соус сметанный</t>
  </si>
  <si>
    <t>Количество порций</t>
  </si>
  <si>
    <t>Выход -вес порций</t>
  </si>
  <si>
    <t>г</t>
  </si>
  <si>
    <t>200\15</t>
  </si>
  <si>
    <t>Котлеты из кур.фил</t>
  </si>
  <si>
    <t>кг</t>
  </si>
  <si>
    <t>Соль</t>
  </si>
  <si>
    <t>Лук</t>
  </si>
  <si>
    <t>Масло раст</t>
  </si>
  <si>
    <t>Яйцо куриное</t>
  </si>
  <si>
    <t>шт</t>
  </si>
  <si>
    <t>Мука</t>
  </si>
  <si>
    <t>Сметана</t>
  </si>
  <si>
    <t xml:space="preserve">Макароны </t>
  </si>
  <si>
    <t>Масло слив</t>
  </si>
  <si>
    <t>Хлеб</t>
  </si>
  <si>
    <t xml:space="preserve">Чай </t>
  </si>
  <si>
    <t>Сахар</t>
  </si>
  <si>
    <t>Итог:</t>
  </si>
  <si>
    <t>Главный бухгалтер</t>
  </si>
  <si>
    <t>_________________________</t>
  </si>
  <si>
    <t>Кандрокова Ж.С</t>
  </si>
  <si>
    <t>Повар</t>
  </si>
  <si>
    <t>Фиапшева  М.А.</t>
  </si>
  <si>
    <t>Кладовщик</t>
  </si>
  <si>
    <t>Алагирова М.А.</t>
  </si>
  <si>
    <t>№ 5</t>
  </si>
  <si>
    <t>06.03.2026г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</si>
</sst>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"/>
  </numFmts>
  <fonts count="4" x14ac:knownFonts="1">
    <font>
      <sz val="11"/>
      <color theme="1"/>
      <name val="Calibri"/>
    </font>
    <font>
      <sz val="14"/>
      <color theme="1"/>
      <name val="Calibri"/>
      <scheme val="minor"/>
    </font>
    <font>
      <sz val="12"/>
      <color theme="1"/>
      <name val="Calibri"/>
      <scheme val="minor"/>
    </font>
    <font>
      <b/>
      <sz val="14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1">
    <xf numFmtId="0" fontId="0" fillId="0" borderId="0" xfId="0" applyNumberFormat="1" applyFont="1"/>
    <xf numFmtId="0" fontId="1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vertical="center" wrapText="1"/>
    </xf>
    <xf numFmtId="0" fontId="1" fillId="0" borderId="0" xfId="0" applyNumberFormat="1" applyFont="1" applyAlignment="1">
      <alignment horizontal="left" vertical="center" wrapText="1"/>
    </xf>
    <xf numFmtId="14" fontId="1" fillId="0" borderId="0" xfId="0" applyNumberFormat="1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left"/>
    </xf>
    <xf numFmtId="2" fontId="1" fillId="0" borderId="1" xfId="0" applyNumberFormat="1" applyFont="1" applyBorder="1" applyAlignment="1">
      <alignment horizontal="left"/>
    </xf>
    <xf numFmtId="164" fontId="1" fillId="0" borderId="1" xfId="0" applyNumberFormat="1" applyFont="1" applyBorder="1"/>
    <xf numFmtId="164" fontId="1" fillId="0" borderId="1" xfId="0" applyNumberFormat="1" applyFont="1" applyBorder="1" applyAlignment="1">
      <alignment horizontal="right"/>
    </xf>
    <xf numFmtId="0" fontId="1" fillId="0" borderId="1" xfId="0" applyNumberFormat="1" applyFont="1" applyBorder="1"/>
    <xf numFmtId="165" fontId="1" fillId="0" borderId="1" xfId="0" applyNumberFormat="1" applyFont="1" applyBorder="1" applyAlignment="1">
      <alignment horizontal="right"/>
    </xf>
    <xf numFmtId="0" fontId="1" fillId="0" borderId="13" xfId="0" applyNumberFormat="1" applyFont="1" applyBorder="1" applyAlignment="1">
      <alignment horizontal="left"/>
    </xf>
    <xf numFmtId="0" fontId="1" fillId="0" borderId="14" xfId="0" applyNumberFormat="1" applyFont="1" applyBorder="1" applyAlignment="1">
      <alignment horizontal="left"/>
    </xf>
    <xf numFmtId="0" fontId="1" fillId="0" borderId="13" xfId="0" applyNumberFormat="1" applyFont="1" applyBorder="1" applyAlignment="1">
      <alignment horizontal="center"/>
    </xf>
    <xf numFmtId="0" fontId="1" fillId="0" borderId="15" xfId="0" applyNumberFormat="1" applyFont="1" applyBorder="1" applyAlignment="1">
      <alignment horizontal="center"/>
    </xf>
    <xf numFmtId="0" fontId="1" fillId="0" borderId="14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left" vertical="center" wrapText="1"/>
    </xf>
    <xf numFmtId="0" fontId="1" fillId="0" borderId="0" xfId="0" applyNumberFormat="1" applyFont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/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1" xfId="0" applyNumberFormat="1" applyFont="1" applyBorder="1" applyAlignment="1">
      <alignment horizontal="left"/>
    </xf>
    <xf numFmtId="0" fontId="1" fillId="0" borderId="4" xfId="0" applyNumberFormat="1" applyFont="1" applyBorder="1" applyAlignment="1">
      <alignment horizontal="left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10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0" fontId="1" fillId="0" borderId="13" xfId="0" applyNumberFormat="1" applyFont="1" applyBorder="1" applyAlignment="1">
      <alignment horizontal="center"/>
    </xf>
    <xf numFmtId="0" fontId="1" fillId="0" borderId="15" xfId="0" applyNumberFormat="1" applyFont="1" applyBorder="1" applyAlignment="1">
      <alignment horizontal="center"/>
    </xf>
    <xf numFmtId="0" fontId="1" fillId="0" borderId="14" xfId="0" applyNumberFormat="1" applyFont="1" applyBorder="1" applyAlignment="1">
      <alignment horizontal="center"/>
    </xf>
    <xf numFmtId="0" fontId="1" fillId="0" borderId="13" xfId="0" applyNumberFormat="1" applyFont="1" applyBorder="1" applyAlignment="1">
      <alignment horizontal="left"/>
    </xf>
    <xf numFmtId="0" fontId="1" fillId="0" borderId="14" xfId="0" applyNumberFormat="1" applyFont="1" applyBorder="1" applyAlignment="1">
      <alignment horizontal="left"/>
    </xf>
    <xf numFmtId="0" fontId="1" fillId="0" borderId="1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4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/>
    </xf>
    <xf numFmtId="0" fontId="1" fillId="0" borderId="1" xfId="0" applyNumberFormat="1" applyFont="1" applyBorder="1" applyAlignment="1">
      <alignment horizontal="right" vertical="center" wrapText="1"/>
    </xf>
    <xf numFmtId="0" fontId="1" fillId="0" borderId="4" xfId="0" applyNumberFormat="1" applyFont="1" applyBorder="1" applyAlignment="1">
      <alignment horizontal="right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horizontal="left" vertical="center" wrapText="1"/>
    </xf>
    <xf numFmtId="0" fontId="1" fillId="0" borderId="0" xfId="0" applyNumberFormat="1" applyFont="1" applyAlignment="1">
      <alignment horizontal="center" wrapText="1"/>
    </xf>
    <xf numFmtId="0" fontId="1" fillId="0" borderId="1" xfId="0" applyNumberFormat="1" applyFont="1" applyBorder="1" applyAlignment="1">
      <alignment horizontal="center" vertical="center"/>
    </xf>
    <xf numFmtId="0" fontId="1" fillId="0" borderId="4" xfId="0" applyNumberFormat="1" applyFont="1" applyBorder="1" applyAlignment="1">
      <alignment horizontal="center" vertical="center"/>
    </xf>
    <xf numFmtId="0" fontId="1" fillId="0" borderId="10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5"/>
  <sheetViews>
    <sheetView tabSelected="1" topLeftCell="A10" zoomScale="73" zoomScaleNormal="73" workbookViewId="0">
      <selection activeCell="T35" sqref="T35"/>
    </sheetView>
  </sheetViews>
  <sheetFormatPr defaultColWidth="9.140625" defaultRowHeight="18.75" x14ac:dyDescent="0.25"/>
  <cols>
    <col min="1" max="1" width="4.85546875" style="1" customWidth="1"/>
    <col min="2" max="2" width="14.42578125" style="2" customWidth="1"/>
    <col min="3" max="3" width="14.28515625" style="2" customWidth="1"/>
    <col min="4" max="4" width="11.28515625" style="2" customWidth="1"/>
    <col min="5" max="5" width="8.42578125" style="2" customWidth="1"/>
    <col min="6" max="6" width="14.5703125" style="2" customWidth="1"/>
    <col min="7" max="7" width="2.42578125" style="2" customWidth="1"/>
    <col min="8" max="8" width="4.140625" style="2" customWidth="1"/>
    <col min="9" max="9" width="2.5703125" style="2" customWidth="1"/>
    <col min="10" max="10" width="6.7109375" style="2" customWidth="1"/>
    <col min="11" max="11" width="14.42578125" style="2" customWidth="1"/>
    <col min="12" max="12" width="12.5703125" style="2" customWidth="1"/>
    <col min="13" max="13" width="14.7109375" style="2" customWidth="1"/>
    <col min="14" max="14" width="15.140625" style="2" customWidth="1"/>
    <col min="15" max="15" width="13.42578125" style="2" customWidth="1"/>
    <col min="16" max="18" width="12.5703125" style="2" customWidth="1"/>
    <col min="19" max="19" width="10.7109375" style="2" customWidth="1"/>
    <col min="20" max="20" width="11.28515625" style="2" customWidth="1"/>
    <col min="21" max="21" width="10.7109375" style="2" customWidth="1"/>
    <col min="22" max="22" width="16.42578125" style="2" bestFit="1" customWidth="1"/>
    <col min="23" max="23" width="9.140625" style="2" bestFit="1" customWidth="1"/>
    <col min="24" max="16384" width="9.140625" style="2"/>
  </cols>
  <sheetData>
    <row r="1" spans="1:21" ht="15" customHeight="1" x14ac:dyDescent="0.25">
      <c r="B1" s="2" t="s">
        <v>0</v>
      </c>
      <c r="G1" s="55" t="s">
        <v>1</v>
      </c>
      <c r="H1" s="55"/>
      <c r="I1" s="55"/>
      <c r="J1" s="55"/>
      <c r="K1" s="55"/>
      <c r="L1" s="55"/>
      <c r="M1" s="55"/>
      <c r="N1" s="3" t="s">
        <v>64</v>
      </c>
    </row>
    <row r="2" spans="1:21" ht="15" customHeight="1" x14ac:dyDescent="0.3">
      <c r="B2" s="2" t="s">
        <v>2</v>
      </c>
      <c r="C2" s="26" t="s">
        <v>3</v>
      </c>
      <c r="D2" s="26"/>
      <c r="E2" s="56" t="s">
        <v>4</v>
      </c>
      <c r="F2" s="56"/>
      <c r="G2" s="55" t="s">
        <v>5</v>
      </c>
      <c r="H2" s="55"/>
      <c r="I2" s="55"/>
      <c r="J2" s="55"/>
      <c r="K2" s="26" t="s">
        <v>6</v>
      </c>
      <c r="L2" s="26"/>
      <c r="M2" s="26"/>
      <c r="O2" s="26" t="s">
        <v>7</v>
      </c>
      <c r="P2" s="26"/>
      <c r="Q2" s="26" t="s">
        <v>8</v>
      </c>
      <c r="R2" s="26"/>
      <c r="S2" s="57" t="s">
        <v>9</v>
      </c>
      <c r="T2" s="57"/>
    </row>
    <row r="3" spans="1:21" ht="37.5" x14ac:dyDescent="0.25">
      <c r="B3" s="4" t="s">
        <v>65</v>
      </c>
      <c r="G3" s="1"/>
      <c r="H3" s="5"/>
      <c r="I3" s="1"/>
      <c r="J3" s="5"/>
      <c r="K3" s="1" t="s">
        <v>10</v>
      </c>
      <c r="L3" s="2" t="s">
        <v>11</v>
      </c>
      <c r="R3" s="26" t="s">
        <v>12</v>
      </c>
      <c r="S3" s="26"/>
    </row>
    <row r="4" spans="1:21" ht="15" customHeight="1" x14ac:dyDescent="0.25">
      <c r="B4" s="40" t="s">
        <v>13</v>
      </c>
      <c r="C4" s="43"/>
      <c r="D4" s="40" t="s">
        <v>14</v>
      </c>
      <c r="E4" s="43"/>
      <c r="F4" s="40" t="s">
        <v>15</v>
      </c>
      <c r="G4" s="53"/>
      <c r="H4" s="53"/>
      <c r="I4" s="53"/>
      <c r="J4" s="43"/>
      <c r="K4" s="40" t="s">
        <v>16</v>
      </c>
      <c r="L4" s="43"/>
      <c r="M4" s="40" t="s">
        <v>17</v>
      </c>
      <c r="N4" s="43"/>
      <c r="O4" s="40" t="s">
        <v>18</v>
      </c>
      <c r="P4" s="43"/>
      <c r="R4" s="40" t="s">
        <v>19</v>
      </c>
      <c r="S4" s="52"/>
    </row>
    <row r="5" spans="1:21" x14ac:dyDescent="0.25">
      <c r="B5" s="44"/>
      <c r="C5" s="45"/>
      <c r="D5" s="44"/>
      <c r="E5" s="45"/>
      <c r="F5" s="44"/>
      <c r="G5" s="26"/>
      <c r="H5" s="26"/>
      <c r="I5" s="26"/>
      <c r="J5" s="45"/>
      <c r="K5" s="44"/>
      <c r="L5" s="45"/>
      <c r="M5" s="44"/>
      <c r="N5" s="45"/>
      <c r="O5" s="44"/>
      <c r="P5" s="45"/>
      <c r="R5" s="40">
        <v>504202</v>
      </c>
      <c r="S5" s="52"/>
    </row>
    <row r="6" spans="1:21" ht="33" customHeight="1" x14ac:dyDescent="0.25">
      <c r="B6" s="46"/>
      <c r="C6" s="47"/>
      <c r="D6" s="44"/>
      <c r="E6" s="45"/>
      <c r="F6" s="44"/>
      <c r="G6" s="26"/>
      <c r="H6" s="26"/>
      <c r="I6" s="26"/>
      <c r="J6" s="45"/>
      <c r="K6" s="44"/>
      <c r="L6" s="45"/>
      <c r="M6" s="44"/>
      <c r="N6" s="45"/>
      <c r="O6" s="44"/>
      <c r="P6" s="45"/>
    </row>
    <row r="7" spans="1:21" ht="73.5" customHeight="1" x14ac:dyDescent="0.25">
      <c r="B7" s="6" t="s">
        <v>20</v>
      </c>
      <c r="C7" s="6" t="s">
        <v>21</v>
      </c>
      <c r="D7" s="46"/>
      <c r="E7" s="47"/>
      <c r="F7" s="46"/>
      <c r="G7" s="54"/>
      <c r="H7" s="54"/>
      <c r="I7" s="54"/>
      <c r="J7" s="47"/>
      <c r="K7" s="46"/>
      <c r="L7" s="47"/>
      <c r="M7" s="46"/>
      <c r="N7" s="47"/>
      <c r="O7" s="46"/>
      <c r="P7" s="47"/>
      <c r="R7" s="2" t="s">
        <v>22</v>
      </c>
    </row>
    <row r="8" spans="1:21" ht="24" customHeight="1" x14ac:dyDescent="0.25">
      <c r="B8" s="40"/>
      <c r="C8" s="52"/>
      <c r="D8" s="58">
        <v>83</v>
      </c>
      <c r="E8" s="59"/>
      <c r="F8" s="58">
        <v>80</v>
      </c>
      <c r="G8" s="60"/>
      <c r="H8" s="60"/>
      <c r="I8" s="60"/>
      <c r="J8" s="59"/>
      <c r="K8" s="40">
        <f>SUM(F8)*D8</f>
        <v>6640</v>
      </c>
      <c r="L8" s="52"/>
      <c r="M8" s="29">
        <f>SUM(S31)/O8</f>
        <v>69.292777777777772</v>
      </c>
      <c r="N8" s="31"/>
      <c r="O8" s="40">
        <v>72</v>
      </c>
      <c r="P8" s="52"/>
    </row>
    <row r="9" spans="1:21" ht="24.75" customHeight="1" x14ac:dyDescent="0.25">
      <c r="B9" s="1"/>
      <c r="C9" s="1"/>
      <c r="D9" s="40" t="s">
        <v>23</v>
      </c>
      <c r="E9" s="51"/>
      <c r="F9" s="51"/>
      <c r="G9" s="51"/>
      <c r="H9" s="51"/>
      <c r="I9" s="51"/>
      <c r="J9" s="51"/>
      <c r="K9" s="51"/>
      <c r="L9" s="51"/>
      <c r="M9" s="51"/>
      <c r="N9" s="52"/>
      <c r="O9" s="29">
        <f>M8*O8</f>
        <v>4989.08</v>
      </c>
      <c r="P9" s="31"/>
    </row>
    <row r="12" spans="1:21" ht="21" customHeight="1" x14ac:dyDescent="0.25">
      <c r="A12" s="40" t="s">
        <v>24</v>
      </c>
      <c r="B12" s="40" t="s">
        <v>25</v>
      </c>
      <c r="C12" s="43"/>
      <c r="D12" s="40" t="s">
        <v>26</v>
      </c>
      <c r="E12" s="40" t="s">
        <v>27</v>
      </c>
      <c r="F12" s="40" t="s">
        <v>28</v>
      </c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2"/>
      <c r="S12" s="40" t="s">
        <v>29</v>
      </c>
      <c r="T12" s="40" t="s">
        <v>30</v>
      </c>
      <c r="U12" s="40" t="s">
        <v>31</v>
      </c>
    </row>
    <row r="13" spans="1:21" ht="17.25" customHeight="1" x14ac:dyDescent="0.25">
      <c r="A13" s="41"/>
      <c r="B13" s="44"/>
      <c r="C13" s="45"/>
      <c r="D13" s="41"/>
      <c r="E13" s="41"/>
      <c r="F13" s="40" t="s">
        <v>32</v>
      </c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2"/>
      <c r="S13" s="41"/>
      <c r="T13" s="41"/>
      <c r="U13" s="41"/>
    </row>
    <row r="14" spans="1:21" ht="71.25" customHeight="1" x14ac:dyDescent="0.25">
      <c r="A14" s="41"/>
      <c r="B14" s="44"/>
      <c r="C14" s="45"/>
      <c r="D14" s="41"/>
      <c r="E14" s="41"/>
      <c r="F14" s="40" t="s">
        <v>33</v>
      </c>
      <c r="G14" s="40" t="s">
        <v>34</v>
      </c>
      <c r="H14" s="53"/>
      <c r="I14" s="53"/>
      <c r="J14" s="43"/>
      <c r="K14" s="6" t="s">
        <v>35</v>
      </c>
      <c r="L14" s="40" t="s">
        <v>36</v>
      </c>
      <c r="M14" s="40" t="s">
        <v>37</v>
      </c>
      <c r="N14" s="40"/>
      <c r="O14" s="40"/>
      <c r="P14" s="40"/>
      <c r="Q14" s="40"/>
      <c r="R14" s="40"/>
      <c r="S14" s="41"/>
      <c r="T14" s="41"/>
      <c r="U14" s="41"/>
    </row>
    <row r="15" spans="1:21" ht="15.75" customHeight="1" x14ac:dyDescent="0.25">
      <c r="A15" s="42"/>
      <c r="B15" s="46"/>
      <c r="C15" s="47"/>
      <c r="D15" s="42"/>
      <c r="E15" s="42"/>
      <c r="F15" s="42"/>
      <c r="G15" s="46"/>
      <c r="H15" s="54"/>
      <c r="I15" s="54"/>
      <c r="J15" s="47"/>
      <c r="K15" s="6"/>
      <c r="L15" s="42"/>
      <c r="M15" s="42"/>
      <c r="N15" s="42"/>
      <c r="O15" s="42"/>
      <c r="P15" s="42"/>
      <c r="Q15" s="42"/>
      <c r="R15" s="42"/>
      <c r="S15" s="42"/>
      <c r="T15" s="42"/>
      <c r="U15" s="42"/>
    </row>
    <row r="16" spans="1:21" x14ac:dyDescent="0.25">
      <c r="A16" s="6"/>
      <c r="B16" s="49" t="s">
        <v>38</v>
      </c>
      <c r="C16" s="50"/>
      <c r="D16" s="6"/>
      <c r="E16" s="6"/>
      <c r="F16" s="6">
        <f>SUM(O8)</f>
        <v>72</v>
      </c>
      <c r="G16" s="40">
        <f>SUM(O8)</f>
        <v>72</v>
      </c>
      <c r="H16" s="51"/>
      <c r="I16" s="51"/>
      <c r="J16" s="52"/>
      <c r="K16" s="6">
        <v>72</v>
      </c>
      <c r="L16" s="6">
        <v>72</v>
      </c>
      <c r="M16" s="6">
        <v>72</v>
      </c>
      <c r="N16" s="6"/>
      <c r="O16" s="6"/>
      <c r="P16" s="6"/>
      <c r="Q16" s="6"/>
      <c r="R16" s="6"/>
      <c r="S16" s="6"/>
      <c r="T16" s="6"/>
      <c r="U16" s="6"/>
    </row>
    <row r="17" spans="1:21" x14ac:dyDescent="0.25">
      <c r="A17" s="6"/>
      <c r="B17" s="49" t="s">
        <v>39</v>
      </c>
      <c r="C17" s="50"/>
      <c r="D17" s="6"/>
      <c r="E17" s="6" t="s">
        <v>40</v>
      </c>
      <c r="F17" s="6">
        <v>90</v>
      </c>
      <c r="G17" s="40">
        <v>150</v>
      </c>
      <c r="H17" s="51"/>
      <c r="I17" s="51"/>
      <c r="J17" s="52"/>
      <c r="K17" s="6">
        <v>60</v>
      </c>
      <c r="L17" s="6" t="s">
        <v>41</v>
      </c>
      <c r="M17" s="6">
        <v>50</v>
      </c>
      <c r="N17" s="6"/>
      <c r="O17" s="6"/>
      <c r="P17" s="6"/>
      <c r="Q17" s="6"/>
      <c r="R17" s="6"/>
      <c r="S17" s="6"/>
      <c r="T17" s="6"/>
      <c r="U17" s="6"/>
    </row>
    <row r="18" spans="1:21" x14ac:dyDescent="0.3">
      <c r="A18" s="6">
        <v>1</v>
      </c>
      <c r="B18" s="27" t="s">
        <v>42</v>
      </c>
      <c r="C18" s="28"/>
      <c r="D18" s="9">
        <v>430</v>
      </c>
      <c r="E18" s="6" t="s">
        <v>43</v>
      </c>
      <c r="F18" s="10">
        <v>0.12</v>
      </c>
      <c r="G18" s="37"/>
      <c r="H18" s="38"/>
      <c r="I18" s="38"/>
      <c r="J18" s="39"/>
      <c r="K18" s="6"/>
      <c r="L18" s="6"/>
      <c r="M18" s="6"/>
      <c r="N18" s="6"/>
      <c r="O18" s="6"/>
      <c r="P18" s="6"/>
      <c r="Q18" s="6"/>
      <c r="R18" s="6"/>
      <c r="S18" s="11">
        <v>0.12</v>
      </c>
      <c r="T18" s="7">
        <v>8.64</v>
      </c>
      <c r="U18" s="7">
        <f t="shared" ref="U18:U28" si="0">SUM(T18)*D18</f>
        <v>3715.2000000000003</v>
      </c>
    </row>
    <row r="19" spans="1:21" x14ac:dyDescent="0.3">
      <c r="A19" s="6">
        <v>2</v>
      </c>
      <c r="B19" s="27" t="s">
        <v>44</v>
      </c>
      <c r="C19" s="28"/>
      <c r="D19" s="9">
        <v>22</v>
      </c>
      <c r="E19" s="6" t="s">
        <v>43</v>
      </c>
      <c r="F19" s="12">
        <v>3.0000000000000001E-3</v>
      </c>
      <c r="G19" s="37">
        <v>2E-3</v>
      </c>
      <c r="H19" s="38"/>
      <c r="I19" s="38"/>
      <c r="J19" s="39"/>
      <c r="K19" s="6"/>
      <c r="L19" s="6"/>
      <c r="M19" s="6">
        <v>1E-3</v>
      </c>
      <c r="N19" s="6"/>
      <c r="O19" s="6"/>
      <c r="P19" s="6"/>
      <c r="Q19" s="6"/>
      <c r="R19" s="6"/>
      <c r="S19" s="11">
        <v>6.0000000000000001E-3</v>
      </c>
      <c r="T19" s="7">
        <v>0.43</v>
      </c>
      <c r="U19" s="7">
        <f t="shared" si="0"/>
        <v>9.4599999999999991</v>
      </c>
    </row>
    <row r="20" spans="1:21" x14ac:dyDescent="0.3">
      <c r="A20" s="6">
        <v>3</v>
      </c>
      <c r="B20" s="27" t="s">
        <v>45</v>
      </c>
      <c r="C20" s="28"/>
      <c r="D20" s="9">
        <v>27</v>
      </c>
      <c r="E20" s="6" t="s">
        <v>43</v>
      </c>
      <c r="F20" s="12">
        <v>8.0000000000000002E-3</v>
      </c>
      <c r="G20" s="37"/>
      <c r="H20" s="38"/>
      <c r="I20" s="38"/>
      <c r="J20" s="39"/>
      <c r="K20" s="6"/>
      <c r="L20" s="6"/>
      <c r="M20" s="6"/>
      <c r="N20" s="6"/>
      <c r="O20" s="6"/>
      <c r="P20" s="6"/>
      <c r="Q20" s="6"/>
      <c r="R20" s="6"/>
      <c r="S20" s="11">
        <v>8.0000000000000002E-3</v>
      </c>
      <c r="T20" s="7">
        <v>0.57999999999999996</v>
      </c>
      <c r="U20" s="7">
        <f t="shared" si="0"/>
        <v>15.659999999999998</v>
      </c>
    </row>
    <row r="21" spans="1:21" x14ac:dyDescent="0.3">
      <c r="A21" s="6">
        <v>4</v>
      </c>
      <c r="B21" s="27" t="s">
        <v>46</v>
      </c>
      <c r="C21" s="28"/>
      <c r="D21" s="9">
        <v>160</v>
      </c>
      <c r="E21" s="6" t="s">
        <v>43</v>
      </c>
      <c r="F21" s="12">
        <v>5.0000000000000001E-3</v>
      </c>
      <c r="G21" s="37"/>
      <c r="H21" s="38"/>
      <c r="I21" s="38"/>
      <c r="J21" s="39"/>
      <c r="K21" s="6"/>
      <c r="L21" s="6"/>
      <c r="M21" s="6"/>
      <c r="N21" s="6"/>
      <c r="O21" s="6"/>
      <c r="P21" s="6"/>
      <c r="Q21" s="6"/>
      <c r="R21" s="6"/>
      <c r="S21" s="11">
        <v>5.0000000000000001E-3</v>
      </c>
      <c r="T21" s="7">
        <v>0.36</v>
      </c>
      <c r="U21" s="7">
        <f t="shared" si="0"/>
        <v>57.599999999999994</v>
      </c>
    </row>
    <row r="22" spans="1:21" x14ac:dyDescent="0.3">
      <c r="A22" s="6">
        <v>5</v>
      </c>
      <c r="B22" s="8" t="s">
        <v>47</v>
      </c>
      <c r="C22" s="8"/>
      <c r="D22" s="9">
        <v>13</v>
      </c>
      <c r="E22" s="6" t="s">
        <v>48</v>
      </c>
      <c r="F22" s="12">
        <v>5.0000000000000001E-3</v>
      </c>
      <c r="G22" s="37"/>
      <c r="H22" s="38"/>
      <c r="I22" s="38"/>
      <c r="J22" s="39"/>
      <c r="K22" s="6"/>
      <c r="L22" s="6"/>
      <c r="M22" s="6"/>
      <c r="N22" s="6"/>
      <c r="O22" s="6"/>
      <c r="P22" s="6"/>
      <c r="Q22" s="6"/>
      <c r="R22" s="6"/>
      <c r="S22" s="11">
        <v>5.0000000000000001E-3</v>
      </c>
      <c r="T22" s="7">
        <v>6</v>
      </c>
      <c r="U22" s="7">
        <f t="shared" si="0"/>
        <v>78</v>
      </c>
    </row>
    <row r="23" spans="1:21" x14ac:dyDescent="0.3">
      <c r="A23" s="6">
        <v>6</v>
      </c>
      <c r="B23" s="14" t="s">
        <v>49</v>
      </c>
      <c r="C23" s="15"/>
      <c r="D23" s="9">
        <v>34</v>
      </c>
      <c r="E23" s="6" t="s">
        <v>43</v>
      </c>
      <c r="F23" s="12"/>
      <c r="G23" s="16"/>
      <c r="H23" s="17"/>
      <c r="I23" s="17"/>
      <c r="J23" s="18"/>
      <c r="K23" s="6"/>
      <c r="L23" s="6"/>
      <c r="M23" s="6">
        <v>3.0000000000000001E-3</v>
      </c>
      <c r="N23" s="6"/>
      <c r="O23" s="6"/>
      <c r="P23" s="6"/>
      <c r="Q23" s="6"/>
      <c r="R23" s="6"/>
      <c r="S23" s="11">
        <v>3.0000000000000001E-3</v>
      </c>
      <c r="T23" s="7">
        <v>0.22</v>
      </c>
      <c r="U23" s="7">
        <f t="shared" si="0"/>
        <v>7.48</v>
      </c>
    </row>
    <row r="24" spans="1:21" x14ac:dyDescent="0.3">
      <c r="A24" s="6">
        <v>7</v>
      </c>
      <c r="B24" s="27" t="s">
        <v>50</v>
      </c>
      <c r="C24" s="28"/>
      <c r="D24" s="9">
        <v>278</v>
      </c>
      <c r="E24" s="6" t="s">
        <v>43</v>
      </c>
      <c r="F24" s="12"/>
      <c r="G24" s="37"/>
      <c r="H24" s="38"/>
      <c r="I24" s="38"/>
      <c r="J24" s="39"/>
      <c r="K24" s="6"/>
      <c r="L24" s="6"/>
      <c r="M24" s="6">
        <v>6.0000000000000001E-3</v>
      </c>
      <c r="N24" s="6"/>
      <c r="O24" s="6"/>
      <c r="P24" s="6"/>
      <c r="Q24" s="6"/>
      <c r="R24" s="6"/>
      <c r="S24" s="11">
        <v>5.0000000000000001E-3</v>
      </c>
      <c r="T24" s="7">
        <v>0.36</v>
      </c>
      <c r="U24" s="7">
        <f t="shared" si="0"/>
        <v>100.08</v>
      </c>
    </row>
    <row r="25" spans="1:21" x14ac:dyDescent="0.3">
      <c r="A25" s="6">
        <v>8</v>
      </c>
      <c r="B25" s="27" t="s">
        <v>51</v>
      </c>
      <c r="C25" s="28"/>
      <c r="D25" s="9">
        <v>44</v>
      </c>
      <c r="E25" s="6" t="s">
        <v>43</v>
      </c>
      <c r="F25" s="12"/>
      <c r="G25" s="37">
        <v>5.2999999999999999E-2</v>
      </c>
      <c r="H25" s="38"/>
      <c r="I25" s="38"/>
      <c r="J25" s="39"/>
      <c r="K25" s="6"/>
      <c r="L25" s="6"/>
      <c r="M25" s="6"/>
      <c r="N25" s="6"/>
      <c r="O25" s="6"/>
      <c r="P25" s="6"/>
      <c r="Q25" s="6"/>
      <c r="R25" s="6"/>
      <c r="S25" s="11">
        <v>5.2999999999999999E-2</v>
      </c>
      <c r="T25" s="7">
        <v>3.82</v>
      </c>
      <c r="U25" s="7">
        <f t="shared" si="0"/>
        <v>168.07999999999998</v>
      </c>
    </row>
    <row r="26" spans="1:21" x14ac:dyDescent="0.3">
      <c r="A26" s="6">
        <v>9</v>
      </c>
      <c r="B26" s="27" t="s">
        <v>52</v>
      </c>
      <c r="C26" s="28"/>
      <c r="D26" s="9">
        <v>861</v>
      </c>
      <c r="E26" s="6" t="s">
        <v>43</v>
      </c>
      <c r="F26" s="12"/>
      <c r="G26" s="37">
        <v>5.0000000000000001E-3</v>
      </c>
      <c r="H26" s="38"/>
      <c r="I26" s="38"/>
      <c r="J26" s="39"/>
      <c r="K26" s="6"/>
      <c r="L26" s="6"/>
      <c r="M26" s="6">
        <v>3.0000000000000001E-3</v>
      </c>
      <c r="N26" s="6"/>
      <c r="O26" s="6"/>
      <c r="P26" s="6"/>
      <c r="Q26" s="6"/>
      <c r="R26" s="6"/>
      <c r="S26" s="13">
        <v>7.4999999999999997E-3</v>
      </c>
      <c r="T26" s="7">
        <v>0.54</v>
      </c>
      <c r="U26" s="7">
        <f t="shared" si="0"/>
        <v>464.94000000000005</v>
      </c>
    </row>
    <row r="27" spans="1:21" x14ac:dyDescent="0.3">
      <c r="A27" s="6">
        <v>10</v>
      </c>
      <c r="B27" s="27" t="s">
        <v>53</v>
      </c>
      <c r="C27" s="28"/>
      <c r="D27" s="9">
        <v>49</v>
      </c>
      <c r="E27" s="6" t="s">
        <v>43</v>
      </c>
      <c r="F27" s="12">
        <v>8.0000000000000002E-3</v>
      </c>
      <c r="G27" s="37"/>
      <c r="H27" s="38"/>
      <c r="I27" s="38"/>
      <c r="J27" s="39"/>
      <c r="K27" s="6">
        <v>0.06</v>
      </c>
      <c r="L27" s="6"/>
      <c r="M27" s="6"/>
      <c r="N27" s="6"/>
      <c r="O27" s="6"/>
      <c r="P27" s="6"/>
      <c r="Q27" s="6"/>
      <c r="R27" s="6"/>
      <c r="S27" s="13">
        <v>6.8099999999999994E-2</v>
      </c>
      <c r="T27" s="7">
        <v>4.9000000000000004</v>
      </c>
      <c r="U27" s="7">
        <f t="shared" si="0"/>
        <v>240.10000000000002</v>
      </c>
    </row>
    <row r="28" spans="1:21" x14ac:dyDescent="0.3">
      <c r="A28" s="6">
        <v>11</v>
      </c>
      <c r="B28" s="27" t="s">
        <v>54</v>
      </c>
      <c r="C28" s="28"/>
      <c r="D28" s="9">
        <v>820</v>
      </c>
      <c r="E28" s="6" t="s">
        <v>43</v>
      </c>
      <c r="F28" s="12"/>
      <c r="G28" s="37"/>
      <c r="H28" s="38"/>
      <c r="I28" s="38"/>
      <c r="J28" s="39"/>
      <c r="K28" s="6"/>
      <c r="L28" s="6">
        <v>1E-3</v>
      </c>
      <c r="M28" s="6"/>
      <c r="N28" s="6"/>
      <c r="O28" s="6"/>
      <c r="P28" s="6"/>
      <c r="Q28" s="6"/>
      <c r="R28" s="6"/>
      <c r="S28" s="11">
        <v>1E-3</v>
      </c>
      <c r="T28" s="19">
        <v>7.1999999999999995E-2</v>
      </c>
      <c r="U28" s="7">
        <f t="shared" si="0"/>
        <v>59.039999999999992</v>
      </c>
    </row>
    <row r="29" spans="1:21" x14ac:dyDescent="0.3">
      <c r="A29" s="25">
        <v>12</v>
      </c>
      <c r="B29" s="35" t="s">
        <v>55</v>
      </c>
      <c r="C29" s="36"/>
      <c r="D29" s="9">
        <v>68</v>
      </c>
      <c r="E29" s="25" t="s">
        <v>43</v>
      </c>
      <c r="F29" s="12"/>
      <c r="G29" s="32"/>
      <c r="H29" s="33"/>
      <c r="I29" s="33"/>
      <c r="J29" s="34"/>
      <c r="K29" s="25"/>
      <c r="L29" s="25">
        <v>1.4999999999999999E-2</v>
      </c>
      <c r="M29" s="25"/>
      <c r="N29" s="25"/>
      <c r="O29" s="25"/>
      <c r="P29" s="25"/>
      <c r="Q29" s="25"/>
      <c r="R29" s="25"/>
      <c r="S29" s="11">
        <f>SUM(F29:R29)</f>
        <v>1.4999999999999999E-2</v>
      </c>
      <c r="T29" s="24">
        <v>1.08</v>
      </c>
      <c r="U29" s="24">
        <f t="shared" ref="U29" si="1">SUM(T29)*D29</f>
        <v>73.44</v>
      </c>
    </row>
    <row r="30" spans="1:21" x14ac:dyDescent="0.3">
      <c r="A30" s="6"/>
      <c r="B30" s="35"/>
      <c r="C30" s="36"/>
      <c r="D30" s="9"/>
      <c r="E30" s="6"/>
      <c r="F30" s="12"/>
      <c r="G30" s="32"/>
      <c r="H30" s="33"/>
      <c r="I30" s="33"/>
      <c r="J30" s="34"/>
      <c r="K30" s="6"/>
      <c r="L30" s="6"/>
      <c r="M30" s="6"/>
      <c r="N30" s="6"/>
      <c r="O30" s="6"/>
      <c r="P30" s="6"/>
      <c r="Q30" s="6"/>
      <c r="R30" s="6"/>
      <c r="S30" s="11"/>
      <c r="T30" s="7"/>
      <c r="U30" s="7"/>
    </row>
    <row r="31" spans="1:21" ht="18.75" customHeight="1" x14ac:dyDescent="0.25">
      <c r="B31" s="20"/>
      <c r="C31" s="20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2" t="s">
        <v>56</v>
      </c>
      <c r="S31" s="29">
        <f>U18+U19+U20+U21+U22+U23+U24+U25+U26+U27+U28+U29+U30</f>
        <v>4989.08</v>
      </c>
      <c r="T31" s="30"/>
      <c r="U31" s="31"/>
    </row>
    <row r="32" spans="1:21" x14ac:dyDescent="0.25">
      <c r="B32" s="20"/>
      <c r="C32" s="20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</row>
    <row r="33" spans="2:19" ht="22.5" customHeight="1" x14ac:dyDescent="0.25">
      <c r="B33" s="26" t="s">
        <v>57</v>
      </c>
      <c r="C33" s="26"/>
      <c r="D33" s="26" t="s">
        <v>58</v>
      </c>
      <c r="E33" s="26"/>
      <c r="F33" s="26"/>
      <c r="G33" s="26" t="s">
        <v>59</v>
      </c>
      <c r="H33" s="26"/>
      <c r="I33" s="26"/>
      <c r="J33" s="26"/>
      <c r="K33" s="26"/>
      <c r="O33" s="2" t="s">
        <v>60</v>
      </c>
      <c r="P33" s="26" t="s">
        <v>8</v>
      </c>
      <c r="Q33" s="26"/>
      <c r="R33" s="26" t="s">
        <v>61</v>
      </c>
      <c r="S33" s="26"/>
    </row>
    <row r="35" spans="2:19" x14ac:dyDescent="0.3">
      <c r="B35" s="48"/>
      <c r="C35" s="48"/>
      <c r="D35" s="26"/>
      <c r="E35" s="26"/>
      <c r="F35" s="26"/>
      <c r="G35" s="26"/>
      <c r="H35" s="26"/>
      <c r="I35" s="26"/>
      <c r="J35" s="26"/>
      <c r="K35" s="26"/>
      <c r="O35" s="23" t="s">
        <v>62</v>
      </c>
      <c r="P35" s="26" t="s">
        <v>8</v>
      </c>
      <c r="Q35" s="26"/>
      <c r="R35" s="26" t="s">
        <v>63</v>
      </c>
      <c r="S35" s="26"/>
    </row>
  </sheetData>
  <mergeCells count="81">
    <mergeCell ref="G27:J27"/>
    <mergeCell ref="G25:J25"/>
    <mergeCell ref="G26:J26"/>
    <mergeCell ref="G16:J16"/>
    <mergeCell ref="G17:J17"/>
    <mergeCell ref="G18:J18"/>
    <mergeCell ref="G19:J19"/>
    <mergeCell ref="G20:J20"/>
    <mergeCell ref="E12:E15"/>
    <mergeCell ref="D12:D15"/>
    <mergeCell ref="G21:J21"/>
    <mergeCell ref="G22:J22"/>
    <mergeCell ref="G24:J24"/>
    <mergeCell ref="B8:C8"/>
    <mergeCell ref="D8:E8"/>
    <mergeCell ref="F8:J8"/>
    <mergeCell ref="D9:N9"/>
    <mergeCell ref="M8:N8"/>
    <mergeCell ref="K8:L8"/>
    <mergeCell ref="O8:P8"/>
    <mergeCell ref="O9:P9"/>
    <mergeCell ref="S2:T2"/>
    <mergeCell ref="Q2:R2"/>
    <mergeCell ref="O2:P2"/>
    <mergeCell ref="R3:S3"/>
    <mergeCell ref="O4:P7"/>
    <mergeCell ref="R5:S5"/>
    <mergeCell ref="R4:S4"/>
    <mergeCell ref="K2:M2"/>
    <mergeCell ref="G1:M1"/>
    <mergeCell ref="G2:J2"/>
    <mergeCell ref="E2:F2"/>
    <mergeCell ref="C2:D2"/>
    <mergeCell ref="D4:E7"/>
    <mergeCell ref="B4:C6"/>
    <mergeCell ref="F4:J7"/>
    <mergeCell ref="K4:L7"/>
    <mergeCell ref="M4:N7"/>
    <mergeCell ref="U12:U15"/>
    <mergeCell ref="T12:T15"/>
    <mergeCell ref="S12:S15"/>
    <mergeCell ref="R14:R15"/>
    <mergeCell ref="Q14:Q15"/>
    <mergeCell ref="F12:R12"/>
    <mergeCell ref="P14:P15"/>
    <mergeCell ref="O14:O15"/>
    <mergeCell ref="N14:N15"/>
    <mergeCell ref="M14:M15"/>
    <mergeCell ref="F13:R13"/>
    <mergeCell ref="L14:L15"/>
    <mergeCell ref="G14:J15"/>
    <mergeCell ref="F14:F15"/>
    <mergeCell ref="A12:A15"/>
    <mergeCell ref="B12:C15"/>
    <mergeCell ref="B35:C35"/>
    <mergeCell ref="B30:C30"/>
    <mergeCell ref="B27:C27"/>
    <mergeCell ref="B26:C26"/>
    <mergeCell ref="B25:C25"/>
    <mergeCell ref="B24:C24"/>
    <mergeCell ref="B21:C21"/>
    <mergeCell ref="B20:C20"/>
    <mergeCell ref="B19:C19"/>
    <mergeCell ref="B18:C18"/>
    <mergeCell ref="B17:C17"/>
    <mergeCell ref="B16:C16"/>
    <mergeCell ref="D35:F35"/>
    <mergeCell ref="B28:C28"/>
    <mergeCell ref="B33:C33"/>
    <mergeCell ref="D33:F33"/>
    <mergeCell ref="R35:S35"/>
    <mergeCell ref="P35:Q35"/>
    <mergeCell ref="G33:K33"/>
    <mergeCell ref="G35:K35"/>
    <mergeCell ref="S31:U31"/>
    <mergeCell ref="P33:Q33"/>
    <mergeCell ref="R33:S33"/>
    <mergeCell ref="G30:J30"/>
    <mergeCell ref="B29:C29"/>
    <mergeCell ref="G29:J29"/>
    <mergeCell ref="G28:J28"/>
  </mergeCells>
  <pageMargins left="0.70000004768371604" right="0.70000004768371604" top="0.75" bottom="0.75" header="0.30000001192092901" footer="0.30000001192092901"/>
  <pageSetup paperSize="9" scale="5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NSHDS</cp:lastModifiedBy>
  <cp:lastPrinted>2026-03-06T06:43:27Z</cp:lastPrinted>
  <dcterms:modified xsi:type="dcterms:W3CDTF">2026-03-06T06:43:43Z</dcterms:modified>
</cp:coreProperties>
</file>